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I IZVJEŠTAJI\2025\I-VI\MFIN\"/>
    </mc:Choice>
  </mc:AlternateContent>
  <workbookProtection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fullPrecision="0"/>
  <extLst>
    <ext uri="{B58B0392-4F1F-4190-BB64-5DF3571DCE5F}">
      <xcalcf:calcFeatures xmlns:xcalcf="http://schemas.microsoft.com/office/spreadsheetml/2018/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E325" i="9" s="1"/>
  <c r="F325" i="9"/>
  <c r="H324" i="9"/>
  <c r="G324" i="9"/>
  <c r="E324" i="9" s="1"/>
  <c r="B324" i="9" s="1"/>
  <c r="F324" i="9"/>
  <c r="H323" i="9"/>
  <c r="E323" i="9" s="1"/>
  <c r="B323" i="9" s="1"/>
  <c r="G323" i="9"/>
  <c r="F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B289" i="9" s="1"/>
  <c r="M288" i="9"/>
  <c r="L288" i="9"/>
  <c r="F288" i="9"/>
  <c r="B288" i="9" s="1"/>
  <c r="E288" i="9"/>
  <c r="M287" i="9"/>
  <c r="L287" i="9"/>
  <c r="F287" i="9" s="1"/>
  <c r="E287" i="9"/>
  <c r="M286" i="9"/>
  <c r="L286" i="9"/>
  <c r="E286" i="9"/>
  <c r="M285" i="9"/>
  <c r="L285" i="9"/>
  <c r="E285" i="9"/>
  <c r="M284" i="9"/>
  <c r="L284" i="9"/>
  <c r="F284" i="9"/>
  <c r="E284" i="9"/>
  <c r="M283" i="9"/>
  <c r="L283" i="9"/>
  <c r="F283" i="9"/>
  <c r="E283" i="9"/>
  <c r="M282" i="9"/>
  <c r="L282" i="9"/>
  <c r="E282" i="9"/>
  <c r="M281" i="9"/>
  <c r="L281" i="9"/>
  <c r="E281" i="9"/>
  <c r="M280" i="9"/>
  <c r="L280" i="9"/>
  <c r="F280" i="9"/>
  <c r="E280" i="9"/>
  <c r="M279" i="9"/>
  <c r="L279" i="9"/>
  <c r="F279" i="9"/>
  <c r="E279" i="9"/>
  <c r="M278" i="9"/>
  <c r="L278" i="9"/>
  <c r="E278" i="9"/>
  <c r="M277" i="9"/>
  <c r="L277" i="9"/>
  <c r="E277" i="9"/>
  <c r="M276" i="9"/>
  <c r="L276" i="9"/>
  <c r="F276" i="9"/>
  <c r="E276" i="9"/>
  <c r="M275" i="9"/>
  <c r="L275" i="9"/>
  <c r="F275" i="9"/>
  <c r="E275" i="9"/>
  <c r="M274" i="9"/>
  <c r="L274" i="9"/>
  <c r="E274" i="9"/>
  <c r="M273" i="9"/>
  <c r="L273" i="9"/>
  <c r="E273" i="9"/>
  <c r="M272" i="9"/>
  <c r="L272" i="9"/>
  <c r="F272" i="9"/>
  <c r="E272" i="9"/>
  <c r="M271" i="9"/>
  <c r="L271" i="9"/>
  <c r="F271" i="9"/>
  <c r="E271" i="9"/>
  <c r="M270" i="9"/>
  <c r="L270" i="9"/>
  <c r="F270" i="9" s="1"/>
  <c r="B270" i="9" s="1"/>
  <c r="E270" i="9"/>
  <c r="M269" i="9"/>
  <c r="L269" i="9"/>
  <c r="E269" i="9"/>
  <c r="M268" i="9"/>
  <c r="L268" i="9"/>
  <c r="F268" i="9"/>
  <c r="E268" i="9"/>
  <c r="M267" i="9"/>
  <c r="L267" i="9"/>
  <c r="F267" i="9"/>
  <c r="E267" i="9"/>
  <c r="M266" i="9"/>
  <c r="L266" i="9"/>
  <c r="F266" i="9" s="1"/>
  <c r="B266" i="9" s="1"/>
  <c r="E266" i="9"/>
  <c r="M265" i="9"/>
  <c r="L265" i="9"/>
  <c r="E265" i="9"/>
  <c r="M264" i="9"/>
  <c r="L264" i="9"/>
  <c r="F264" i="9"/>
  <c r="E264" i="9"/>
  <c r="M263" i="9"/>
  <c r="L263" i="9"/>
  <c r="F263" i="9"/>
  <c r="E263" i="9"/>
  <c r="M262" i="9"/>
  <c r="L262" i="9"/>
  <c r="F262" i="9" s="1"/>
  <c r="B262" i="9" s="1"/>
  <c r="E262" i="9"/>
  <c r="M261" i="9"/>
  <c r="L261" i="9"/>
  <c r="E261" i="9"/>
  <c r="M260" i="9"/>
  <c r="L260" i="9"/>
  <c r="F260" i="9"/>
  <c r="E260" i="9"/>
  <c r="M259" i="9"/>
  <c r="L259" i="9"/>
  <c r="F259" i="9"/>
  <c r="E259" i="9"/>
  <c r="M258" i="9"/>
  <c r="L258" i="9"/>
  <c r="F258" i="9"/>
  <c r="B258" i="9" s="1"/>
  <c r="E258" i="9"/>
  <c r="M257" i="9"/>
  <c r="L257" i="9"/>
  <c r="F257" i="9" s="1"/>
  <c r="B257" i="9" s="1"/>
  <c r="E257" i="9"/>
  <c r="M256" i="9"/>
  <c r="F256" i="9" s="1"/>
  <c r="B256" i="9" s="1"/>
  <c r="L256" i="9"/>
  <c r="E256" i="9"/>
  <c r="M255" i="9"/>
  <c r="L255" i="9"/>
  <c r="F255" i="9"/>
  <c r="E255" i="9"/>
  <c r="B255" i="9" s="1"/>
  <c r="M254" i="9"/>
  <c r="F254" i="9" s="1"/>
  <c r="B254" i="9" s="1"/>
  <c r="L254" i="9"/>
  <c r="E254" i="9"/>
  <c r="M253" i="9"/>
  <c r="L253" i="9"/>
  <c r="F253" i="9" s="1"/>
  <c r="E253" i="9"/>
  <c r="B253" i="9"/>
  <c r="M252" i="9"/>
  <c r="L252" i="9"/>
  <c r="F252" i="9"/>
  <c r="E252" i="9"/>
  <c r="B252" i="9" s="1"/>
  <c r="M251" i="9"/>
  <c r="L251" i="9"/>
  <c r="F251" i="9"/>
  <c r="E251" i="9"/>
  <c r="M250" i="9"/>
  <c r="L250" i="9"/>
  <c r="F250" i="9"/>
  <c r="B250" i="9" s="1"/>
  <c r="E250" i="9"/>
  <c r="M249" i="9"/>
  <c r="L249" i="9"/>
  <c r="F249" i="9" s="1"/>
  <c r="B249" i="9" s="1"/>
  <c r="E249" i="9"/>
  <c r="M248" i="9"/>
  <c r="F248" i="9" s="1"/>
  <c r="B248" i="9" s="1"/>
  <c r="L248" i="9"/>
  <c r="E248" i="9"/>
  <c r="M247" i="9"/>
  <c r="L247" i="9"/>
  <c r="F247" i="9"/>
  <c r="E247" i="9"/>
  <c r="B247" i="9" s="1"/>
  <c r="M246" i="9"/>
  <c r="F246" i="9" s="1"/>
  <c r="B246" i="9" s="1"/>
  <c r="L246" i="9"/>
  <c r="E246" i="9"/>
  <c r="M245" i="9"/>
  <c r="L245" i="9"/>
  <c r="F245" i="9" s="1"/>
  <c r="E245" i="9"/>
  <c r="B245" i="9"/>
  <c r="M244" i="9"/>
  <c r="L244" i="9"/>
  <c r="F244" i="9"/>
  <c r="E244" i="9"/>
  <c r="B244" i="9" s="1"/>
  <c r="M243" i="9"/>
  <c r="L243" i="9"/>
  <c r="F243" i="9"/>
  <c r="E243" i="9"/>
  <c r="M242" i="9"/>
  <c r="L242" i="9"/>
  <c r="F242" i="9"/>
  <c r="B242" i="9" s="1"/>
  <c r="E242" i="9"/>
  <c r="M241" i="9"/>
  <c r="L241" i="9"/>
  <c r="F241" i="9" s="1"/>
  <c r="B241" i="9" s="1"/>
  <c r="E241" i="9"/>
  <c r="M240" i="9"/>
  <c r="F240" i="9" s="1"/>
  <c r="B240" i="9" s="1"/>
  <c r="L240" i="9"/>
  <c r="E240" i="9"/>
  <c r="M239" i="9"/>
  <c r="L239" i="9"/>
  <c r="F239" i="9"/>
  <c r="E239" i="9"/>
  <c r="B239" i="9" s="1"/>
  <c r="M238" i="9"/>
  <c r="F238" i="9" s="1"/>
  <c r="B238" i="9" s="1"/>
  <c r="L238" i="9"/>
  <c r="E238" i="9"/>
  <c r="M237" i="9"/>
  <c r="L237" i="9"/>
  <c r="F237" i="9" s="1"/>
  <c r="E237" i="9"/>
  <c r="B237" i="9"/>
  <c r="M236" i="9"/>
  <c r="L236" i="9"/>
  <c r="F236" i="9" s="1"/>
  <c r="E236" i="9"/>
  <c r="M235" i="9"/>
  <c r="L235" i="9"/>
  <c r="F235" i="9"/>
  <c r="E235" i="9"/>
  <c r="M234" i="9"/>
  <c r="L234" i="9"/>
  <c r="F234" i="9"/>
  <c r="B234" i="9" s="1"/>
  <c r="E234" i="9"/>
  <c r="M233" i="9"/>
  <c r="L233" i="9"/>
  <c r="F233" i="9" s="1"/>
  <c r="B233" i="9" s="1"/>
  <c r="E233" i="9"/>
  <c r="M232" i="9"/>
  <c r="F232" i="9" s="1"/>
  <c r="B232" i="9" s="1"/>
  <c r="L232" i="9"/>
  <c r="E232" i="9"/>
  <c r="M231" i="9"/>
  <c r="L231" i="9"/>
  <c r="F231" i="9"/>
  <c r="E231" i="9"/>
  <c r="B231" i="9" s="1"/>
  <c r="M230" i="9"/>
  <c r="F230" i="9" s="1"/>
  <c r="B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H41" i="9"/>
  <c r="G41" i="9"/>
  <c r="E41" i="9" s="1"/>
  <c r="F41" i="9"/>
  <c r="H40" i="9"/>
  <c r="G40" i="9"/>
  <c r="E40" i="9" s="1"/>
  <c r="B40" i="9" s="1"/>
  <c r="F40" i="9"/>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E33" i="9" s="1"/>
  <c r="F33" i="9"/>
  <c r="H32" i="9"/>
  <c r="G32" i="9"/>
  <c r="E32" i="9" s="1"/>
  <c r="B32" i="9" s="1"/>
  <c r="F32" i="9"/>
  <c r="H31" i="9"/>
  <c r="G31" i="9"/>
  <c r="E31" i="9" s="1"/>
  <c r="B31" i="9" s="1"/>
  <c r="F31" i="9"/>
  <c r="H30" i="9"/>
  <c r="G30" i="9"/>
  <c r="F30" i="9"/>
  <c r="E30" i="9"/>
  <c r="H29" i="9"/>
  <c r="G29" i="9"/>
  <c r="E29" i="9" s="1"/>
  <c r="F29" i="9"/>
  <c r="H28" i="9"/>
  <c r="G28" i="9"/>
  <c r="E28" i="9" s="1"/>
  <c r="B28" i="9" s="1"/>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I40" i="3" s="1"/>
  <c r="D97" i="8"/>
  <c r="D92" i="8"/>
  <c r="D87" i="8"/>
  <c r="D82" i="8"/>
  <c r="D77" i="8"/>
  <c r="D72" i="8"/>
  <c r="D67" i="8"/>
  <c r="D62" i="8"/>
  <c r="D57" i="8"/>
  <c r="C1634" i="1" s="1"/>
  <c r="D52" i="8"/>
  <c r="D46" i="8"/>
  <c r="D37" i="8"/>
  <c r="D27" i="8"/>
  <c r="D25" i="8" s="1"/>
  <c r="C1602" i="1" s="1"/>
  <c r="G1602" i="1" s="1"/>
  <c r="D18" i="8"/>
  <c r="D8" i="8"/>
  <c r="D6" i="8" s="1"/>
  <c r="C1583" i="1" s="1"/>
  <c r="E44" i="7"/>
  <c r="D44" i="7"/>
  <c r="E39" i="7"/>
  <c r="D39" i="7"/>
  <c r="D38" i="7" s="1"/>
  <c r="E38" i="7"/>
  <c r="E30" i="7"/>
  <c r="D30" i="7"/>
  <c r="D22" i="7" s="1"/>
  <c r="D5" i="7" s="1"/>
  <c r="E23" i="7"/>
  <c r="E22" i="7" s="1"/>
  <c r="I33" i="3" s="1"/>
  <c r="D23" i="7"/>
  <c r="E14" i="7"/>
  <c r="D14" i="7"/>
  <c r="E7" i="7"/>
  <c r="D7" i="7"/>
  <c r="D6" i="7" s="1"/>
  <c r="E6" i="7"/>
  <c r="E5" i="7" s="1"/>
  <c r="I32"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7"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D522" i="4" s="1"/>
  <c r="F528" i="4"/>
  <c r="F527" i="4"/>
  <c r="F526" i="4"/>
  <c r="E526" i="4"/>
  <c r="D526" i="4"/>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2" i="1" s="1"/>
  <c r="H422" i="1" s="1"/>
  <c r="D427" i="4"/>
  <c r="D648" i="4" s="1"/>
  <c r="E426" i="4"/>
  <c r="D426" i="4"/>
  <c r="D647" i="4" s="1"/>
  <c r="F647"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4" i="1" s="1"/>
  <c r="C1683" i="1"/>
  <c r="C1682" i="1"/>
  <c r="H1682" i="1" s="1"/>
  <c r="C1681" i="1"/>
  <c r="H1681" i="1" s="1"/>
  <c r="C1680" i="1"/>
  <c r="H1680" i="1" s="1"/>
  <c r="C1679" i="1"/>
  <c r="H1678" i="1"/>
  <c r="G1678" i="1"/>
  <c r="C1678" i="1"/>
  <c r="H1677" i="1"/>
  <c r="G1677" i="1"/>
  <c r="C1677" i="1"/>
  <c r="G1676" i="1"/>
  <c r="C1676" i="1"/>
  <c r="H1676" i="1" s="1"/>
  <c r="C1675" i="1"/>
  <c r="H1674" i="1"/>
  <c r="G1674" i="1"/>
  <c r="C1674" i="1"/>
  <c r="H1673" i="1"/>
  <c r="G1673" i="1"/>
  <c r="C1673" i="1"/>
  <c r="C1672" i="1"/>
  <c r="H1672" i="1" s="1"/>
  <c r="C1671" i="1"/>
  <c r="H1670" i="1"/>
  <c r="G1670" i="1"/>
  <c r="C1670" i="1"/>
  <c r="H1669" i="1"/>
  <c r="G1669" i="1"/>
  <c r="C1669" i="1"/>
  <c r="G1668" i="1"/>
  <c r="C1668" i="1"/>
  <c r="H1668" i="1" s="1"/>
  <c r="C1667" i="1"/>
  <c r="H1666" i="1"/>
  <c r="G1666" i="1"/>
  <c r="C1666" i="1"/>
  <c r="H1665" i="1"/>
  <c r="G1665" i="1"/>
  <c r="C1665" i="1"/>
  <c r="C1664" i="1"/>
  <c r="H1664" i="1" s="1"/>
  <c r="C1663" i="1"/>
  <c r="H1662" i="1"/>
  <c r="G1662" i="1"/>
  <c r="C1662" i="1"/>
  <c r="H1661" i="1"/>
  <c r="G1661" i="1"/>
  <c r="C1661" i="1"/>
  <c r="G1660" i="1"/>
  <c r="C1660" i="1"/>
  <c r="H1660" i="1" s="1"/>
  <c r="C1659" i="1"/>
  <c r="H1658" i="1"/>
  <c r="G1658" i="1"/>
  <c r="C1658" i="1"/>
  <c r="H1657" i="1"/>
  <c r="G1657" i="1"/>
  <c r="C1657" i="1"/>
  <c r="C1656" i="1"/>
  <c r="H1656" i="1" s="1"/>
  <c r="C1655" i="1"/>
  <c r="H1654" i="1"/>
  <c r="G1654" i="1"/>
  <c r="C1654" i="1"/>
  <c r="H1653" i="1"/>
  <c r="G1653" i="1"/>
  <c r="C1653" i="1"/>
  <c r="G1652" i="1"/>
  <c r="C1652" i="1"/>
  <c r="H1652" i="1" s="1"/>
  <c r="C1651" i="1"/>
  <c r="H1650" i="1"/>
  <c r="G1650" i="1"/>
  <c r="C1650" i="1"/>
  <c r="H1649" i="1"/>
  <c r="G1649" i="1"/>
  <c r="C1649" i="1"/>
  <c r="C1648" i="1"/>
  <c r="H1648" i="1" s="1"/>
  <c r="C1647" i="1"/>
  <c r="H1646" i="1"/>
  <c r="G1646" i="1"/>
  <c r="C1646" i="1"/>
  <c r="H1645" i="1"/>
  <c r="G1645" i="1"/>
  <c r="C1645" i="1"/>
  <c r="G1644" i="1"/>
  <c r="C1644" i="1"/>
  <c r="H1644" i="1" s="1"/>
  <c r="C1643" i="1"/>
  <c r="H1642" i="1"/>
  <c r="G1642" i="1"/>
  <c r="C1642" i="1"/>
  <c r="H1641" i="1"/>
  <c r="G1641" i="1"/>
  <c r="C1641" i="1"/>
  <c r="C1640" i="1"/>
  <c r="C1639" i="1"/>
  <c r="H1638" i="1"/>
  <c r="G1638" i="1"/>
  <c r="C1638" i="1"/>
  <c r="H1637" i="1"/>
  <c r="G1637" i="1"/>
  <c r="C1637" i="1"/>
  <c r="C1636" i="1"/>
  <c r="H1636" i="1" s="1"/>
  <c r="C1635" i="1"/>
  <c r="H1633" i="1"/>
  <c r="G1633" i="1"/>
  <c r="C1633" i="1"/>
  <c r="G1632" i="1"/>
  <c r="C1632" i="1"/>
  <c r="H1632" i="1" s="1"/>
  <c r="C1631" i="1"/>
  <c r="H1630" i="1"/>
  <c r="C1630" i="1"/>
  <c r="G1630" i="1" s="1"/>
  <c r="H1629" i="1"/>
  <c r="G1629" i="1"/>
  <c r="C1629" i="1"/>
  <c r="C1627" i="1"/>
  <c r="H1626" i="1"/>
  <c r="C1626" i="1"/>
  <c r="G1626" i="1" s="1"/>
  <c r="H1625" i="1"/>
  <c r="G1625" i="1"/>
  <c r="C1625" i="1"/>
  <c r="C1624" i="1"/>
  <c r="H1624" i="1" s="1"/>
  <c r="C1623" i="1"/>
  <c r="G1620" i="1"/>
  <c r="C1620" i="1"/>
  <c r="H1620" i="1" s="1"/>
  <c r="C1619" i="1"/>
  <c r="H1618" i="1"/>
  <c r="C1618" i="1"/>
  <c r="G1618" i="1" s="1"/>
  <c r="H1617" i="1"/>
  <c r="G1617" i="1"/>
  <c r="C1617" i="1"/>
  <c r="G1616" i="1"/>
  <c r="C1616" i="1"/>
  <c r="H1616" i="1" s="1"/>
  <c r="C1615" i="1"/>
  <c r="H1614" i="1"/>
  <c r="C1614" i="1"/>
  <c r="G1614" i="1" s="1"/>
  <c r="G1613" i="1"/>
  <c r="C1613" i="1"/>
  <c r="H1613" i="1" s="1"/>
  <c r="C1612" i="1"/>
  <c r="H1612" i="1" s="1"/>
  <c r="C1611" i="1"/>
  <c r="C1610" i="1"/>
  <c r="G1610" i="1" s="1"/>
  <c r="H1609" i="1"/>
  <c r="G1609" i="1"/>
  <c r="C1609" i="1"/>
  <c r="G1608" i="1"/>
  <c r="C1608" i="1"/>
  <c r="H1608" i="1" s="1"/>
  <c r="C1607" i="1"/>
  <c r="C1606" i="1"/>
  <c r="G1606" i="1" s="1"/>
  <c r="H1605" i="1"/>
  <c r="G1605" i="1"/>
  <c r="C1605" i="1"/>
  <c r="C1603" i="1"/>
  <c r="H1601" i="1"/>
  <c r="G1601" i="1"/>
  <c r="C1601" i="1"/>
  <c r="G1600" i="1"/>
  <c r="C1600" i="1"/>
  <c r="H1600" i="1" s="1"/>
  <c r="C1599" i="1"/>
  <c r="H1598" i="1"/>
  <c r="C1598" i="1"/>
  <c r="G1598" i="1" s="1"/>
  <c r="H1597" i="1"/>
  <c r="G1597" i="1"/>
  <c r="C1597" i="1"/>
  <c r="G1596" i="1"/>
  <c r="C1596" i="1"/>
  <c r="H1596" i="1" s="1"/>
  <c r="C1595" i="1"/>
  <c r="C1594" i="1"/>
  <c r="G1594" i="1" s="1"/>
  <c r="G1593" i="1"/>
  <c r="C1593" i="1"/>
  <c r="H1593" i="1" s="1"/>
  <c r="G1592" i="1"/>
  <c r="C1592" i="1"/>
  <c r="H1592" i="1" s="1"/>
  <c r="C1591" i="1"/>
  <c r="H1590" i="1"/>
  <c r="G1590" i="1"/>
  <c r="C1590" i="1"/>
  <c r="H1589" i="1"/>
  <c r="G1589" i="1"/>
  <c r="C1589" i="1"/>
  <c r="C1588" i="1"/>
  <c r="C1587" i="1"/>
  <c r="C1586" i="1"/>
  <c r="H1586" i="1" s="1"/>
  <c r="C1585" i="1"/>
  <c r="H1585" i="1" s="1"/>
  <c r="C1584" i="1"/>
  <c r="H1584" i="1" s="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J1557" i="1" s="1"/>
  <c r="D1556" i="1"/>
  <c r="C1556" i="1"/>
  <c r="D1555" i="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J1542" i="1"/>
  <c r="G1542" i="1"/>
  <c r="I1542" i="1" s="1"/>
  <c r="D1542" i="1"/>
  <c r="C1542" i="1"/>
  <c r="H1542" i="1" s="1"/>
  <c r="H1541" i="1"/>
  <c r="D1541" i="1"/>
  <c r="C1541" i="1"/>
  <c r="H1540" i="1"/>
  <c r="D1540" i="1"/>
  <c r="C1540" i="1"/>
  <c r="G1540" i="1" s="1"/>
  <c r="D1539" i="1"/>
  <c r="C1539" i="1"/>
  <c r="D1538" i="1"/>
  <c r="D1536" i="1"/>
  <c r="C1536"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D1525" i="1"/>
  <c r="D1524" i="1"/>
  <c r="C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H1513" i="1"/>
  <c r="D1513" i="1"/>
  <c r="C1513" i="1"/>
  <c r="G1513" i="1" s="1"/>
  <c r="D1512" i="1"/>
  <c r="C1512" i="1"/>
  <c r="D1511" i="1"/>
  <c r="C1511" i="1"/>
  <c r="G1511" i="1" s="1"/>
  <c r="H1510" i="1"/>
  <c r="D1510" i="1"/>
  <c r="C1510" i="1"/>
  <c r="G1510" i="1" s="1"/>
  <c r="H1509" i="1"/>
  <c r="D1509" i="1"/>
  <c r="C1509" i="1"/>
  <c r="G1509" i="1" s="1"/>
  <c r="D1508" i="1"/>
  <c r="C1508" i="1"/>
  <c r="D1507" i="1"/>
  <c r="C1507" i="1"/>
  <c r="G1507" i="1" s="1"/>
  <c r="H1506" i="1"/>
  <c r="D1506" i="1"/>
  <c r="C1506" i="1"/>
  <c r="G1506" i="1" s="1"/>
  <c r="H1505" i="1"/>
  <c r="D1505" i="1"/>
  <c r="C1505" i="1"/>
  <c r="G1505" i="1" s="1"/>
  <c r="D1504" i="1"/>
  <c r="C1504" i="1"/>
  <c r="D1503" i="1"/>
  <c r="C1503" i="1"/>
  <c r="G1503" i="1" s="1"/>
  <c r="H1502" i="1"/>
  <c r="D1502" i="1"/>
  <c r="C1502" i="1"/>
  <c r="G1502" i="1" s="1"/>
  <c r="H1501" i="1"/>
  <c r="D1501" i="1"/>
  <c r="C1501" i="1"/>
  <c r="G1501" i="1" s="1"/>
  <c r="D1500" i="1"/>
  <c r="C1500" i="1"/>
  <c r="D1499" i="1"/>
  <c r="C1499" i="1"/>
  <c r="G1499" i="1" s="1"/>
  <c r="H1498" i="1"/>
  <c r="D1498" i="1"/>
  <c r="C1498" i="1"/>
  <c r="G1498" i="1" s="1"/>
  <c r="H1497" i="1"/>
  <c r="D1497" i="1"/>
  <c r="C1497" i="1"/>
  <c r="G1497" i="1" s="1"/>
  <c r="D1496" i="1"/>
  <c r="C1496" i="1"/>
  <c r="D1495" i="1"/>
  <c r="C1495" i="1"/>
  <c r="G1495" i="1" s="1"/>
  <c r="H1494" i="1"/>
  <c r="D1494" i="1"/>
  <c r="C1494" i="1"/>
  <c r="G1494" i="1" s="1"/>
  <c r="H1493" i="1"/>
  <c r="D1493" i="1"/>
  <c r="C1493" i="1"/>
  <c r="G1493" i="1" s="1"/>
  <c r="D1492" i="1"/>
  <c r="C1492" i="1"/>
  <c r="D1491" i="1"/>
  <c r="C1491" i="1"/>
  <c r="H1490" i="1"/>
  <c r="D1490" i="1"/>
  <c r="C1490" i="1"/>
  <c r="G1490" i="1" s="1"/>
  <c r="D1489" i="1"/>
  <c r="H1489" i="1" s="1"/>
  <c r="C1489" i="1"/>
  <c r="D1488" i="1"/>
  <c r="C1488" i="1"/>
  <c r="D1487" i="1"/>
  <c r="C1487" i="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D1438" i="1"/>
  <c r="H1438" i="1" s="1"/>
  <c r="C1438" i="1"/>
  <c r="G1438" i="1" s="1"/>
  <c r="D1437" i="1"/>
  <c r="H1437" i="1" s="1"/>
  <c r="C1437" i="1"/>
  <c r="G1437" i="1" s="1"/>
  <c r="H1436" i="1"/>
  <c r="D1436" i="1"/>
  <c r="C1436" i="1"/>
  <c r="D1435" i="1"/>
  <c r="H1435" i="1" s="1"/>
  <c r="C1435" i="1"/>
  <c r="D1434" i="1"/>
  <c r="H1434" i="1" s="1"/>
  <c r="C1434" i="1"/>
  <c r="G1434" i="1" s="1"/>
  <c r="H1433" i="1"/>
  <c r="D1433" i="1"/>
  <c r="C1433" i="1"/>
  <c r="G1433" i="1" s="1"/>
  <c r="H1432" i="1"/>
  <c r="D1432" i="1"/>
  <c r="C1432" i="1"/>
  <c r="D1431" i="1"/>
  <c r="H1430" i="1"/>
  <c r="D1430" i="1"/>
  <c r="C1430" i="1"/>
  <c r="G1430" i="1" s="1"/>
  <c r="H1429" i="1"/>
  <c r="D1429" i="1"/>
  <c r="C1429" i="1"/>
  <c r="D1428" i="1"/>
  <c r="H1428" i="1" s="1"/>
  <c r="C1428" i="1"/>
  <c r="D1427" i="1"/>
  <c r="H1427" i="1" s="1"/>
  <c r="C1427" i="1"/>
  <c r="G1427" i="1" s="1"/>
  <c r="H1426" i="1"/>
  <c r="D1426" i="1"/>
  <c r="C1426" i="1"/>
  <c r="G1426" i="1" s="1"/>
  <c r="H1425" i="1"/>
  <c r="D1425" i="1"/>
  <c r="C1425" i="1"/>
  <c r="D1424" i="1"/>
  <c r="H1424" i="1" s="1"/>
  <c r="C1424" i="1"/>
  <c r="D1423" i="1"/>
  <c r="C1423" i="1"/>
  <c r="D1422" i="1"/>
  <c r="C1422" i="1"/>
  <c r="G1422" i="1" s="1"/>
  <c r="H1421" i="1"/>
  <c r="D1421" i="1"/>
  <c r="C1421" i="1"/>
  <c r="D1420" i="1"/>
  <c r="H1420" i="1" s="1"/>
  <c r="C1420" i="1"/>
  <c r="D1419" i="1"/>
  <c r="C1419" i="1"/>
  <c r="D1418" i="1"/>
  <c r="C1418" i="1"/>
  <c r="G1418" i="1" s="1"/>
  <c r="H1417" i="1"/>
  <c r="D1417" i="1"/>
  <c r="C1417" i="1"/>
  <c r="D1416" i="1"/>
  <c r="H1416" i="1" s="1"/>
  <c r="C1416" i="1"/>
  <c r="D1415" i="1"/>
  <c r="C1415" i="1"/>
  <c r="D1414" i="1"/>
  <c r="C1414" i="1"/>
  <c r="G1414" i="1" s="1"/>
  <c r="H1413" i="1"/>
  <c r="D1413" i="1"/>
  <c r="C1413" i="1"/>
  <c r="D1412" i="1"/>
  <c r="H1412" i="1" s="1"/>
  <c r="C1412" i="1"/>
  <c r="D1411" i="1"/>
  <c r="C1411" i="1"/>
  <c r="D1410" i="1"/>
  <c r="C1410" i="1"/>
  <c r="G1410" i="1" s="1"/>
  <c r="H1409" i="1"/>
  <c r="D1409" i="1"/>
  <c r="C1409" i="1"/>
  <c r="D1408" i="1"/>
  <c r="H1408" i="1" s="1"/>
  <c r="C1408" i="1"/>
  <c r="D1407" i="1"/>
  <c r="C1407" i="1"/>
  <c r="D1406" i="1"/>
  <c r="C1406" i="1"/>
  <c r="G1406" i="1" s="1"/>
  <c r="H1405" i="1"/>
  <c r="D1405" i="1"/>
  <c r="C1405" i="1"/>
  <c r="D1404" i="1"/>
  <c r="H1404" i="1" s="1"/>
  <c r="C1404" i="1"/>
  <c r="D1403" i="1"/>
  <c r="C1403" i="1"/>
  <c r="D1402" i="1"/>
  <c r="C1402" i="1"/>
  <c r="G1402" i="1" s="1"/>
  <c r="D1401" i="1"/>
  <c r="D1400" i="1"/>
  <c r="H1400" i="1" s="1"/>
  <c r="C1400" i="1"/>
  <c r="D1399" i="1"/>
  <c r="C1399" i="1"/>
  <c r="D1398" i="1"/>
  <c r="C1398" i="1"/>
  <c r="G1398" i="1" s="1"/>
  <c r="H1397" i="1"/>
  <c r="D1397" i="1"/>
  <c r="C1397" i="1"/>
  <c r="D1396" i="1"/>
  <c r="H1396" i="1" s="1"/>
  <c r="C1396" i="1"/>
  <c r="D1395" i="1"/>
  <c r="C1395" i="1"/>
  <c r="D1394" i="1"/>
  <c r="C1394" i="1"/>
  <c r="G1394" i="1" s="1"/>
  <c r="H1393" i="1"/>
  <c r="D1393" i="1"/>
  <c r="C1393" i="1"/>
  <c r="D1392" i="1"/>
  <c r="H1392" i="1" s="1"/>
  <c r="C1392" i="1"/>
  <c r="D1391" i="1"/>
  <c r="C1391" i="1"/>
  <c r="D1390" i="1"/>
  <c r="C1390" i="1"/>
  <c r="G1390" i="1" s="1"/>
  <c r="H1389" i="1"/>
  <c r="D1389" i="1"/>
  <c r="C1389" i="1"/>
  <c r="D1388" i="1"/>
  <c r="H1388" i="1" s="1"/>
  <c r="C1388" i="1"/>
  <c r="D1387" i="1"/>
  <c r="C1387" i="1"/>
  <c r="D1386" i="1"/>
  <c r="C1386" i="1"/>
  <c r="G1386" i="1" s="1"/>
  <c r="H1385" i="1"/>
  <c r="D1385" i="1"/>
  <c r="C1385" i="1"/>
  <c r="D1384" i="1"/>
  <c r="C1384" i="1"/>
  <c r="H1384" i="1" s="1"/>
  <c r="D1383" i="1"/>
  <c r="C1383" i="1"/>
  <c r="H1382" i="1"/>
  <c r="D1382" i="1"/>
  <c r="C1382" i="1"/>
  <c r="G1382" i="1" s="1"/>
  <c r="H1381" i="1"/>
  <c r="D1381" i="1"/>
  <c r="C1381" i="1"/>
  <c r="D1380" i="1"/>
  <c r="C1380" i="1"/>
  <c r="H1380" i="1" s="1"/>
  <c r="D1379" i="1"/>
  <c r="C1379" i="1"/>
  <c r="H1378" i="1"/>
  <c r="D1378" i="1"/>
  <c r="C1378" i="1"/>
  <c r="G1378" i="1" s="1"/>
  <c r="H1377" i="1"/>
  <c r="D1377" i="1"/>
  <c r="C1377" i="1"/>
  <c r="D1376" i="1"/>
  <c r="C1376" i="1"/>
  <c r="H1376" i="1" s="1"/>
  <c r="D1375" i="1"/>
  <c r="C1375" i="1"/>
  <c r="H1374" i="1"/>
  <c r="D1374" i="1"/>
  <c r="C1374" i="1"/>
  <c r="G1374" i="1" s="1"/>
  <c r="H1373" i="1"/>
  <c r="D1373" i="1"/>
  <c r="C1373" i="1"/>
  <c r="D1372" i="1"/>
  <c r="C1372" i="1"/>
  <c r="H1372" i="1" s="1"/>
  <c r="D1371" i="1"/>
  <c r="C1371" i="1"/>
  <c r="H1370" i="1"/>
  <c r="D1370" i="1"/>
  <c r="C1370" i="1"/>
  <c r="G1370" i="1" s="1"/>
  <c r="H1369" i="1"/>
  <c r="D1369" i="1"/>
  <c r="C1369" i="1"/>
  <c r="D1368" i="1"/>
  <c r="C1368" i="1"/>
  <c r="H1368" i="1" s="1"/>
  <c r="D1367" i="1"/>
  <c r="C1367" i="1"/>
  <c r="H1366" i="1"/>
  <c r="D1366" i="1"/>
  <c r="C1366" i="1"/>
  <c r="G1366" i="1" s="1"/>
  <c r="H1365" i="1"/>
  <c r="D1365" i="1"/>
  <c r="C1365" i="1"/>
  <c r="D1364" i="1"/>
  <c r="C1364" i="1"/>
  <c r="H1364" i="1" s="1"/>
  <c r="D1363" i="1"/>
  <c r="C1363" i="1"/>
  <c r="H1362" i="1"/>
  <c r="D1362" i="1"/>
  <c r="C1362" i="1"/>
  <c r="G1362" i="1" s="1"/>
  <c r="H1361" i="1"/>
  <c r="D1361" i="1"/>
  <c r="C1361" i="1"/>
  <c r="D1360" i="1"/>
  <c r="C1360" i="1"/>
  <c r="H1360" i="1" s="1"/>
  <c r="D1359" i="1"/>
  <c r="C1359" i="1"/>
  <c r="H1358" i="1"/>
  <c r="D1358" i="1"/>
  <c r="C1358" i="1"/>
  <c r="G1358" i="1" s="1"/>
  <c r="H1357" i="1"/>
  <c r="D1357" i="1"/>
  <c r="C1357" i="1"/>
  <c r="D1356" i="1"/>
  <c r="C1356" i="1"/>
  <c r="H1356" i="1" s="1"/>
  <c r="D1355" i="1"/>
  <c r="C1355" i="1"/>
  <c r="H1354" i="1"/>
  <c r="D1354" i="1"/>
  <c r="C1354" i="1"/>
  <c r="G1354" i="1" s="1"/>
  <c r="H1353" i="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H1092" i="1"/>
  <c r="D1092" i="1"/>
  <c r="C1092" i="1"/>
  <c r="G1092" i="1" s="1"/>
  <c r="D1091" i="1"/>
  <c r="C1091" i="1"/>
  <c r="H1091" i="1" s="1"/>
  <c r="D1090" i="1"/>
  <c r="C1090" i="1"/>
  <c r="D1089" i="1"/>
  <c r="H1089" i="1" s="1"/>
  <c r="C1089" i="1"/>
  <c r="H1088" i="1"/>
  <c r="D1088" i="1"/>
  <c r="C1088" i="1"/>
  <c r="G1088" i="1" s="1"/>
  <c r="D1087" i="1"/>
  <c r="C1087" i="1"/>
  <c r="D1086" i="1"/>
  <c r="C1086" i="1"/>
  <c r="D1085" i="1"/>
  <c r="H1085" i="1" s="1"/>
  <c r="C1085" i="1"/>
  <c r="H1084" i="1"/>
  <c r="D1084" i="1"/>
  <c r="C1084" i="1"/>
  <c r="G1084" i="1" s="1"/>
  <c r="D1083" i="1"/>
  <c r="C1083" i="1"/>
  <c r="D1082" i="1"/>
  <c r="C1082" i="1"/>
  <c r="D1081" i="1"/>
  <c r="H1081" i="1" s="1"/>
  <c r="C1081" i="1"/>
  <c r="H1080" i="1"/>
  <c r="D1080" i="1"/>
  <c r="C1080" i="1"/>
  <c r="G1080" i="1" s="1"/>
  <c r="D1079" i="1"/>
  <c r="C1079" i="1"/>
  <c r="H1079" i="1" s="1"/>
  <c r="D1078" i="1"/>
  <c r="C1078" i="1"/>
  <c r="D1077" i="1"/>
  <c r="H1077" i="1" s="1"/>
  <c r="C1077" i="1"/>
  <c r="H1076" i="1"/>
  <c r="D1076" i="1"/>
  <c r="C1076" i="1"/>
  <c r="G1076" i="1" s="1"/>
  <c r="D1075" i="1"/>
  <c r="C1075" i="1"/>
  <c r="H1075" i="1" s="1"/>
  <c r="D1073" i="1"/>
  <c r="H1073" i="1" s="1"/>
  <c r="C1073" i="1"/>
  <c r="H1072" i="1"/>
  <c r="D1072" i="1"/>
  <c r="C1072" i="1"/>
  <c r="G1072" i="1" s="1"/>
  <c r="D1071" i="1"/>
  <c r="C1071" i="1"/>
  <c r="H1071" i="1" s="1"/>
  <c r="D1070" i="1"/>
  <c r="C1070" i="1"/>
  <c r="D1069" i="1"/>
  <c r="H1069" i="1" s="1"/>
  <c r="C1069" i="1"/>
  <c r="H1068" i="1"/>
  <c r="D1068" i="1"/>
  <c r="C1068" i="1"/>
  <c r="G1068" i="1" s="1"/>
  <c r="D1067" i="1"/>
  <c r="C1067" i="1"/>
  <c r="D1066" i="1"/>
  <c r="C1066" i="1"/>
  <c r="D1065" i="1"/>
  <c r="H1065" i="1" s="1"/>
  <c r="C1065" i="1"/>
  <c r="H1064" i="1"/>
  <c r="D1064" i="1"/>
  <c r="C1064" i="1"/>
  <c r="G1064" i="1" s="1"/>
  <c r="D1063" i="1"/>
  <c r="C1063" i="1"/>
  <c r="D1062" i="1"/>
  <c r="C1062" i="1"/>
  <c r="D1061" i="1"/>
  <c r="H1061" i="1" s="1"/>
  <c r="C1061" i="1"/>
  <c r="H1060" i="1"/>
  <c r="D1060" i="1"/>
  <c r="C1060" i="1"/>
  <c r="G1060" i="1" s="1"/>
  <c r="D1059" i="1"/>
  <c r="C1059" i="1"/>
  <c r="H1059" i="1" s="1"/>
  <c r="D1058" i="1"/>
  <c r="C1058" i="1"/>
  <c r="D1057" i="1"/>
  <c r="H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D1017" i="1"/>
  <c r="H1016" i="1"/>
  <c r="D1016" i="1"/>
  <c r="G1016" i="1" s="1"/>
  <c r="C1016" i="1"/>
  <c r="H1015" i="1"/>
  <c r="D1015" i="1"/>
  <c r="G1015" i="1" s="1"/>
  <c r="C1015" i="1"/>
  <c r="H1014" i="1"/>
  <c r="D1014" i="1"/>
  <c r="G1014" i="1" s="1"/>
  <c r="C1014" i="1"/>
  <c r="H1013"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H825" i="1"/>
  <c r="D825" i="1"/>
  <c r="C825" i="1"/>
  <c r="D824" i="1"/>
  <c r="H824" i="1" s="1"/>
  <c r="C824" i="1"/>
  <c r="H823" i="1"/>
  <c r="D823" i="1"/>
  <c r="C823" i="1"/>
  <c r="G823" i="1" s="1"/>
  <c r="H822" i="1"/>
  <c r="D822" i="1"/>
  <c r="C822" i="1"/>
  <c r="H821" i="1"/>
  <c r="D821" i="1"/>
  <c r="C821" i="1"/>
  <c r="D820" i="1"/>
  <c r="H820" i="1" s="1"/>
  <c r="C820" i="1"/>
  <c r="H819" i="1"/>
  <c r="D819" i="1"/>
  <c r="C819" i="1"/>
  <c r="G819" i="1" s="1"/>
  <c r="H818" i="1"/>
  <c r="D818" i="1"/>
  <c r="C818" i="1"/>
  <c r="H817" i="1"/>
  <c r="D817" i="1"/>
  <c r="C817" i="1"/>
  <c r="D816" i="1"/>
  <c r="H816" i="1" s="1"/>
  <c r="C816" i="1"/>
  <c r="H815" i="1"/>
  <c r="D815" i="1"/>
  <c r="C815" i="1"/>
  <c r="G815" i="1" s="1"/>
  <c r="H814" i="1"/>
  <c r="D814" i="1"/>
  <c r="C814" i="1"/>
  <c r="H813" i="1"/>
  <c r="D813" i="1"/>
  <c r="C813" i="1"/>
  <c r="D812" i="1"/>
  <c r="H812" i="1" s="1"/>
  <c r="C812" i="1"/>
  <c r="H811" i="1"/>
  <c r="D811" i="1"/>
  <c r="C811" i="1"/>
  <c r="G811" i="1" s="1"/>
  <c r="H810" i="1"/>
  <c r="D810" i="1"/>
  <c r="C810" i="1"/>
  <c r="H809" i="1"/>
  <c r="D809" i="1"/>
  <c r="C809" i="1"/>
  <c r="D808" i="1"/>
  <c r="H808" i="1" s="1"/>
  <c r="C808" i="1"/>
  <c r="H807" i="1"/>
  <c r="D807" i="1"/>
  <c r="C807" i="1"/>
  <c r="G807" i="1" s="1"/>
  <c r="H806" i="1"/>
  <c r="D806" i="1"/>
  <c r="C806" i="1"/>
  <c r="H805" i="1"/>
  <c r="D805" i="1"/>
  <c r="C805" i="1"/>
  <c r="D804" i="1"/>
  <c r="H804" i="1" s="1"/>
  <c r="C804" i="1"/>
  <c r="H803" i="1"/>
  <c r="D803" i="1"/>
  <c r="C803" i="1"/>
  <c r="G803" i="1" s="1"/>
  <c r="H802" i="1"/>
  <c r="D802" i="1"/>
  <c r="C802" i="1"/>
  <c r="H801" i="1"/>
  <c r="D801" i="1"/>
  <c r="C801" i="1"/>
  <c r="D800" i="1"/>
  <c r="H800" i="1" s="1"/>
  <c r="C800" i="1"/>
  <c r="H799" i="1"/>
  <c r="D799" i="1"/>
  <c r="C799" i="1"/>
  <c r="G799" i="1" s="1"/>
  <c r="H798" i="1"/>
  <c r="D798" i="1"/>
  <c r="C798" i="1"/>
  <c r="H797" i="1"/>
  <c r="D797" i="1"/>
  <c r="C797" i="1"/>
  <c r="D796" i="1"/>
  <c r="H796" i="1" s="1"/>
  <c r="C796" i="1"/>
  <c r="H795" i="1"/>
  <c r="D795" i="1"/>
  <c r="C795" i="1"/>
  <c r="G795" i="1" s="1"/>
  <c r="H794" i="1"/>
  <c r="D794" i="1"/>
  <c r="C794" i="1"/>
  <c r="H793" i="1"/>
  <c r="D793" i="1"/>
  <c r="C793" i="1"/>
  <c r="D792" i="1"/>
  <c r="H792" i="1" s="1"/>
  <c r="C792" i="1"/>
  <c r="H791" i="1"/>
  <c r="D791" i="1"/>
  <c r="C791" i="1"/>
  <c r="G791" i="1" s="1"/>
  <c r="H790" i="1"/>
  <c r="D790" i="1"/>
  <c r="C790" i="1"/>
  <c r="H789" i="1"/>
  <c r="D789" i="1"/>
  <c r="C789" i="1"/>
  <c r="D788" i="1"/>
  <c r="H788" i="1" s="1"/>
  <c r="C788" i="1"/>
  <c r="H787" i="1"/>
  <c r="D787" i="1"/>
  <c r="C787" i="1"/>
  <c r="G787" i="1" s="1"/>
  <c r="H786" i="1"/>
  <c r="D786" i="1"/>
  <c r="C786" i="1"/>
  <c r="H785" i="1"/>
  <c r="D785" i="1"/>
  <c r="C785" i="1"/>
  <c r="D784" i="1"/>
  <c r="H784" i="1" s="1"/>
  <c r="C784" i="1"/>
  <c r="H783" i="1"/>
  <c r="D783" i="1"/>
  <c r="C783" i="1"/>
  <c r="G783" i="1" s="1"/>
  <c r="H782" i="1"/>
  <c r="D782" i="1"/>
  <c r="C782" i="1"/>
  <c r="H781" i="1"/>
  <c r="D781" i="1"/>
  <c r="C781" i="1"/>
  <c r="D780" i="1"/>
  <c r="H780" i="1" s="1"/>
  <c r="C780" i="1"/>
  <c r="H779" i="1"/>
  <c r="D779" i="1"/>
  <c r="C779" i="1"/>
  <c r="G779" i="1" s="1"/>
  <c r="H778" i="1"/>
  <c r="D778" i="1"/>
  <c r="C778" i="1"/>
  <c r="H777" i="1"/>
  <c r="D777" i="1"/>
  <c r="C777" i="1"/>
  <c r="D776" i="1"/>
  <c r="H776" i="1" s="1"/>
  <c r="C776" i="1"/>
  <c r="H775" i="1"/>
  <c r="D775" i="1"/>
  <c r="C775" i="1"/>
  <c r="G775" i="1" s="1"/>
  <c r="H774" i="1"/>
  <c r="D774" i="1"/>
  <c r="C774" i="1"/>
  <c r="H773" i="1"/>
  <c r="D773" i="1"/>
  <c r="C773" i="1"/>
  <c r="D772" i="1"/>
  <c r="H772" i="1" s="1"/>
  <c r="C772" i="1"/>
  <c r="H771" i="1"/>
  <c r="D771" i="1"/>
  <c r="C771" i="1"/>
  <c r="G771" i="1" s="1"/>
  <c r="H770" i="1"/>
  <c r="D770" i="1"/>
  <c r="C770" i="1"/>
  <c r="H769" i="1"/>
  <c r="D769" i="1"/>
  <c r="C769" i="1"/>
  <c r="D768" i="1"/>
  <c r="H768" i="1" s="1"/>
  <c r="C768" i="1"/>
  <c r="H767" i="1"/>
  <c r="D767" i="1"/>
  <c r="C767" i="1"/>
  <c r="G767" i="1" s="1"/>
  <c r="H766" i="1"/>
  <c r="D766" i="1"/>
  <c r="C766" i="1"/>
  <c r="H765" i="1"/>
  <c r="D765" i="1"/>
  <c r="C765" i="1"/>
  <c r="D764" i="1"/>
  <c r="H764" i="1" s="1"/>
  <c r="C764" i="1"/>
  <c r="H763" i="1"/>
  <c r="D763" i="1"/>
  <c r="C763" i="1"/>
  <c r="G763" i="1" s="1"/>
  <c r="H762" i="1"/>
  <c r="D762" i="1"/>
  <c r="C762" i="1"/>
  <c r="H761" i="1"/>
  <c r="D761" i="1"/>
  <c r="C761" i="1"/>
  <c r="D760" i="1"/>
  <c r="H760" i="1" s="1"/>
  <c r="C760" i="1"/>
  <c r="H759" i="1"/>
  <c r="D759" i="1"/>
  <c r="C759" i="1"/>
  <c r="G759" i="1" s="1"/>
  <c r="H758" i="1"/>
  <c r="D758" i="1"/>
  <c r="C758" i="1"/>
  <c r="H757" i="1"/>
  <c r="D757" i="1"/>
  <c r="C757" i="1"/>
  <c r="D756" i="1"/>
  <c r="H756" i="1" s="1"/>
  <c r="C756" i="1"/>
  <c r="H755" i="1"/>
  <c r="D755" i="1"/>
  <c r="C755" i="1"/>
  <c r="G755" i="1" s="1"/>
  <c r="H754" i="1"/>
  <c r="D754" i="1"/>
  <c r="C754" i="1"/>
  <c r="H753" i="1"/>
  <c r="D753" i="1"/>
  <c r="C753" i="1"/>
  <c r="D752" i="1"/>
  <c r="C752" i="1"/>
  <c r="H752" i="1" s="1"/>
  <c r="D751" i="1"/>
  <c r="C751" i="1"/>
  <c r="G751" i="1" s="1"/>
  <c r="H750" i="1"/>
  <c r="D750" i="1"/>
  <c r="C750" i="1"/>
  <c r="H749" i="1"/>
  <c r="D749" i="1"/>
  <c r="C749" i="1"/>
  <c r="D748" i="1"/>
  <c r="C748" i="1"/>
  <c r="H748" i="1" s="1"/>
  <c r="D747" i="1"/>
  <c r="C747" i="1"/>
  <c r="G747" i="1" s="1"/>
  <c r="H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G651" i="1"/>
  <c r="D651" i="1"/>
  <c r="C651" i="1"/>
  <c r="H650" i="1"/>
  <c r="G650" i="1"/>
  <c r="D650" i="1"/>
  <c r="C650" i="1"/>
  <c r="G649" i="1"/>
  <c r="D649" i="1"/>
  <c r="H649" i="1" s="1"/>
  <c r="C649" i="1"/>
  <c r="G648" i="1"/>
  <c r="D648" i="1"/>
  <c r="H648" i="1" s="1"/>
  <c r="C648" i="1"/>
  <c r="G647" i="1"/>
  <c r="D647" i="1"/>
  <c r="H647" i="1" s="1"/>
  <c r="C647" i="1"/>
  <c r="G646" i="1"/>
  <c r="D646" i="1"/>
  <c r="H646" i="1" s="1"/>
  <c r="C646" i="1"/>
  <c r="H645" i="1"/>
  <c r="G645" i="1"/>
  <c r="D645" i="1"/>
  <c r="C645" i="1"/>
  <c r="C642" i="1"/>
  <c r="C641"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D421" i="1"/>
  <c r="H421" i="1" s="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1" i="9" l="1"/>
  <c r="B311" i="9" s="1"/>
  <c r="E36" i="9"/>
  <c r="B36" i="9" s="1"/>
  <c r="E307" i="9"/>
  <c r="B307" i="9" s="1"/>
  <c r="E320" i="9"/>
  <c r="B320" i="9" s="1"/>
  <c r="E327" i="9"/>
  <c r="B327" i="9" s="1"/>
  <c r="B236" i="9"/>
  <c r="G1681" i="1"/>
  <c r="G1684" i="1"/>
  <c r="G1682" i="1"/>
  <c r="G1634" i="1"/>
  <c r="H1634" i="1"/>
  <c r="G1636" i="1"/>
  <c r="G1624" i="1"/>
  <c r="G1612" i="1"/>
  <c r="H1610" i="1"/>
  <c r="H1606" i="1"/>
  <c r="C1604" i="1"/>
  <c r="H1604" i="1" s="1"/>
  <c r="H1602" i="1"/>
  <c r="H1594" i="1"/>
  <c r="G1586" i="1"/>
  <c r="G1585" i="1"/>
  <c r="G1584" i="1"/>
  <c r="G414" i="1"/>
  <c r="F427" i="4"/>
  <c r="E647" i="4"/>
  <c r="D641" i="1" s="1"/>
  <c r="G641" i="1" s="1"/>
  <c r="H641" i="1"/>
  <c r="G421" i="1"/>
  <c r="G422" i="1"/>
  <c r="E648" i="4"/>
  <c r="D642" i="1" s="1"/>
  <c r="G652" i="1"/>
  <c r="G653" i="1"/>
  <c r="G1062" i="1"/>
  <c r="H1062" i="1"/>
  <c r="H1156" i="1"/>
  <c r="G1156" i="1"/>
  <c r="H1160" i="1"/>
  <c r="G1160" i="1"/>
  <c r="H1164" i="1"/>
  <c r="G1164" i="1"/>
  <c r="H1168" i="1"/>
  <c r="G1168" i="1"/>
  <c r="H1172" i="1"/>
  <c r="G1172" i="1"/>
  <c r="H1176" i="1"/>
  <c r="G1176" i="1"/>
  <c r="G746" i="1"/>
  <c r="G750" i="1"/>
  <c r="G754" i="1"/>
  <c r="G758" i="1"/>
  <c r="G762" i="1"/>
  <c r="G766" i="1"/>
  <c r="G770" i="1"/>
  <c r="G774" i="1"/>
  <c r="G778" i="1"/>
  <c r="G782" i="1"/>
  <c r="G786" i="1"/>
  <c r="G790" i="1"/>
  <c r="G794" i="1"/>
  <c r="G798" i="1"/>
  <c r="G802" i="1"/>
  <c r="G806" i="1"/>
  <c r="G810" i="1"/>
  <c r="G814" i="1"/>
  <c r="G818" i="1"/>
  <c r="G822" i="1"/>
  <c r="G826" i="1"/>
  <c r="G1066" i="1"/>
  <c r="H1066" i="1"/>
  <c r="G1086" i="1"/>
  <c r="H1086" i="1"/>
  <c r="G1094" i="1"/>
  <c r="H1094" i="1"/>
  <c r="G1082" i="1"/>
  <c r="H1082" i="1"/>
  <c r="H1154" i="1"/>
  <c r="G1154" i="1"/>
  <c r="H1158" i="1"/>
  <c r="G1158" i="1"/>
  <c r="H1162" i="1"/>
  <c r="G1162" i="1"/>
  <c r="H1166" i="1"/>
  <c r="G1166" i="1"/>
  <c r="H1170" i="1"/>
  <c r="G1170" i="1"/>
  <c r="H1174" i="1"/>
  <c r="G1174" i="1"/>
  <c r="H1178" i="1"/>
  <c r="G1178" i="1"/>
  <c r="H747" i="1"/>
  <c r="G749" i="1"/>
  <c r="H751" i="1"/>
  <c r="G753" i="1"/>
  <c r="G757" i="1"/>
  <c r="G761" i="1"/>
  <c r="G765" i="1"/>
  <c r="G769" i="1"/>
  <c r="G773" i="1"/>
  <c r="G777" i="1"/>
  <c r="G781" i="1"/>
  <c r="G785" i="1"/>
  <c r="G789" i="1"/>
  <c r="G793" i="1"/>
  <c r="G797" i="1"/>
  <c r="G801" i="1"/>
  <c r="G805" i="1"/>
  <c r="G809" i="1"/>
  <c r="G813" i="1"/>
  <c r="G817" i="1"/>
  <c r="G821" i="1"/>
  <c r="G825" i="1"/>
  <c r="H1063" i="1"/>
  <c r="G1070" i="1"/>
  <c r="H1070" i="1"/>
  <c r="H1083" i="1"/>
  <c r="G1090" i="1"/>
  <c r="H1090" i="1"/>
  <c r="G748" i="1"/>
  <c r="G752" i="1"/>
  <c r="G756" i="1"/>
  <c r="G760" i="1"/>
  <c r="G764" i="1"/>
  <c r="G768" i="1"/>
  <c r="G772" i="1"/>
  <c r="G776" i="1"/>
  <c r="G780" i="1"/>
  <c r="G784" i="1"/>
  <c r="G788" i="1"/>
  <c r="G792" i="1"/>
  <c r="G796" i="1"/>
  <c r="G800" i="1"/>
  <c r="G804" i="1"/>
  <c r="G808" i="1"/>
  <c r="G812" i="1"/>
  <c r="G816" i="1"/>
  <c r="G820" i="1"/>
  <c r="G824" i="1"/>
  <c r="G1058" i="1"/>
  <c r="H1058" i="1"/>
  <c r="H1067" i="1"/>
  <c r="G1078" i="1"/>
  <c r="H1078" i="1"/>
  <c r="H1087"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G1351" i="1"/>
  <c r="H1351" i="1"/>
  <c r="G1359" i="1"/>
  <c r="H1359" i="1"/>
  <c r="G1367" i="1"/>
  <c r="H1367" i="1"/>
  <c r="G1375" i="1"/>
  <c r="H1375" i="1"/>
  <c r="G1383" i="1"/>
  <c r="H1383" i="1"/>
  <c r="G1399" i="1"/>
  <c r="H1399" i="1"/>
  <c r="G1403" i="1"/>
  <c r="H1403" i="1"/>
  <c r="G1419" i="1"/>
  <c r="H1419" i="1"/>
  <c r="H1556" i="1"/>
  <c r="G1556" i="1"/>
  <c r="G1057" i="1"/>
  <c r="G1061" i="1"/>
  <c r="G1065" i="1"/>
  <c r="G1069" i="1"/>
  <c r="G1073" i="1"/>
  <c r="G1077" i="1"/>
  <c r="G1081" i="1"/>
  <c r="G1085" i="1"/>
  <c r="G1089"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387" i="1"/>
  <c r="H1387" i="1"/>
  <c r="G1407" i="1"/>
  <c r="H1407" i="1"/>
  <c r="G1423" i="1"/>
  <c r="H1423"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G1355" i="1"/>
  <c r="H1355" i="1"/>
  <c r="G1363" i="1"/>
  <c r="H1363" i="1"/>
  <c r="G1371" i="1"/>
  <c r="H1371" i="1"/>
  <c r="G1379" i="1"/>
  <c r="H1379" i="1"/>
  <c r="G1391" i="1"/>
  <c r="H1391" i="1"/>
  <c r="G1411" i="1"/>
  <c r="H1411" i="1"/>
  <c r="H1591" i="1"/>
  <c r="G1591" i="1"/>
  <c r="H1595" i="1"/>
  <c r="G1595" i="1"/>
  <c r="H1599" i="1"/>
  <c r="G1599" i="1"/>
  <c r="H1603" i="1"/>
  <c r="G1603" i="1"/>
  <c r="G1059" i="1"/>
  <c r="G1063" i="1"/>
  <c r="G1067" i="1"/>
  <c r="G1071" i="1"/>
  <c r="G1075" i="1"/>
  <c r="G1079" i="1"/>
  <c r="G1083" i="1"/>
  <c r="G1087"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395" i="1"/>
  <c r="H1395" i="1"/>
  <c r="G1415" i="1"/>
  <c r="H1415" i="1"/>
  <c r="G1488" i="1"/>
  <c r="H1488" i="1"/>
  <c r="H1607" i="1"/>
  <c r="G1607" i="1"/>
  <c r="H1611" i="1"/>
  <c r="G1611" i="1"/>
  <c r="H1615" i="1"/>
  <c r="G1615" i="1"/>
  <c r="H1619" i="1"/>
  <c r="G1619" i="1"/>
  <c r="G1492" i="1"/>
  <c r="H1492" i="1"/>
  <c r="G1500" i="1"/>
  <c r="H1500" i="1"/>
  <c r="G1508" i="1"/>
  <c r="H1508" i="1"/>
  <c r="G1516" i="1"/>
  <c r="H1516" i="1"/>
  <c r="G1524" i="1"/>
  <c r="H1524" i="1"/>
  <c r="G1528" i="1"/>
  <c r="H1528" i="1"/>
  <c r="G1536" i="1"/>
  <c r="H1536" i="1"/>
  <c r="G1539" i="1"/>
  <c r="H1539" i="1"/>
  <c r="H1564" i="1"/>
  <c r="G1564" i="1"/>
  <c r="J1564" i="1"/>
  <c r="H1568" i="1"/>
  <c r="G1568" i="1"/>
  <c r="I1568" i="1" s="1"/>
  <c r="J1568" i="1"/>
  <c r="H1574" i="1"/>
  <c r="G1574" i="1"/>
  <c r="J1574" i="1"/>
  <c r="H1579" i="1"/>
  <c r="G1579" i="1"/>
  <c r="J1579" i="1"/>
  <c r="H1588" i="1"/>
  <c r="G1588" i="1"/>
  <c r="H1640" i="1"/>
  <c r="G1640" i="1"/>
  <c r="G1353" i="1"/>
  <c r="G1357" i="1"/>
  <c r="G1361" i="1"/>
  <c r="G1365" i="1"/>
  <c r="G1369" i="1"/>
  <c r="G1373" i="1"/>
  <c r="G1377" i="1"/>
  <c r="G1381" i="1"/>
  <c r="G1385" i="1"/>
  <c r="G1389" i="1"/>
  <c r="G1393" i="1"/>
  <c r="G1397" i="1"/>
  <c r="G1405" i="1"/>
  <c r="G1409" i="1"/>
  <c r="G1413" i="1"/>
  <c r="G1417" i="1"/>
  <c r="G1421" i="1"/>
  <c r="G1425" i="1"/>
  <c r="G1429" i="1"/>
  <c r="G1432" i="1"/>
  <c r="G1436" i="1"/>
  <c r="G1352" i="1"/>
  <c r="G1356" i="1"/>
  <c r="G1360" i="1"/>
  <c r="G1364" i="1"/>
  <c r="G1368" i="1"/>
  <c r="G1372" i="1"/>
  <c r="G1376" i="1"/>
  <c r="G1380" i="1"/>
  <c r="G1384" i="1"/>
  <c r="H1386" i="1"/>
  <c r="G1388" i="1"/>
  <c r="H1390" i="1"/>
  <c r="G1392" i="1"/>
  <c r="H1394" i="1"/>
  <c r="G1396" i="1"/>
  <c r="H1398" i="1"/>
  <c r="G1400" i="1"/>
  <c r="H1402" i="1"/>
  <c r="G1404" i="1"/>
  <c r="H1406" i="1"/>
  <c r="G1408" i="1"/>
  <c r="H1410" i="1"/>
  <c r="G1412" i="1"/>
  <c r="H1414" i="1"/>
  <c r="G1416" i="1"/>
  <c r="H1418" i="1"/>
  <c r="G1420" i="1"/>
  <c r="H1422" i="1"/>
  <c r="G1424" i="1"/>
  <c r="G1428" i="1"/>
  <c r="G1435" i="1"/>
  <c r="G1496" i="1"/>
  <c r="H1496" i="1"/>
  <c r="G1504" i="1"/>
  <c r="H1504" i="1"/>
  <c r="G1512" i="1"/>
  <c r="H1512" i="1"/>
  <c r="G1520" i="1"/>
  <c r="H1520" i="1"/>
  <c r="G1532" i="1"/>
  <c r="H1532" i="1"/>
  <c r="H1566" i="1"/>
  <c r="G1566" i="1"/>
  <c r="J1566" i="1"/>
  <c r="H1570" i="1"/>
  <c r="G1570" i="1"/>
  <c r="J1570" i="1"/>
  <c r="H1576" i="1"/>
  <c r="G1576" i="1"/>
  <c r="J1576" i="1"/>
  <c r="H1581" i="1"/>
  <c r="G1581" i="1"/>
  <c r="I1581" i="1" s="1"/>
  <c r="J1581" i="1"/>
  <c r="H1643" i="1"/>
  <c r="G1643" i="1"/>
  <c r="H1659" i="1"/>
  <c r="G1659" i="1"/>
  <c r="H1675" i="1"/>
  <c r="G1675" i="1"/>
  <c r="G345" i="9"/>
  <c r="E345" i="9" s="1"/>
  <c r="H32" i="3"/>
  <c r="G1487" i="1"/>
  <c r="G1491" i="1"/>
  <c r="C1538" i="1"/>
  <c r="J1547" i="1"/>
  <c r="H1647" i="1"/>
  <c r="G1647" i="1"/>
  <c r="G1656" i="1"/>
  <c r="H1663" i="1"/>
  <c r="G1663" i="1"/>
  <c r="G1672" i="1"/>
  <c r="H1679" i="1"/>
  <c r="G1679" i="1"/>
  <c r="D82" i="4"/>
  <c r="F91" i="4"/>
  <c r="F135" i="4"/>
  <c r="D134" i="4"/>
  <c r="G1541" i="1"/>
  <c r="I1541" i="1" s="1"/>
  <c r="J1541" i="1"/>
  <c r="G1543" i="1"/>
  <c r="I1543" i="1" s="1"/>
  <c r="J1543" i="1"/>
  <c r="G1545" i="1"/>
  <c r="I1545" i="1" s="1"/>
  <c r="J1545" i="1"/>
  <c r="H1549" i="1"/>
  <c r="G1549" i="1"/>
  <c r="I1549" i="1" s="1"/>
  <c r="H1551" i="1"/>
  <c r="G1551" i="1"/>
  <c r="H1553" i="1"/>
  <c r="G1553" i="1"/>
  <c r="I1553" i="1" s="1"/>
  <c r="C1555" i="1"/>
  <c r="H1557" i="1"/>
  <c r="G1557" i="1"/>
  <c r="H1559" i="1"/>
  <c r="G1559" i="1"/>
  <c r="I1559" i="1" s="1"/>
  <c r="H1561" i="1"/>
  <c r="G1561" i="1"/>
  <c r="H1563" i="1"/>
  <c r="G1563" i="1"/>
  <c r="H1583" i="1"/>
  <c r="G1583" i="1"/>
  <c r="H1623" i="1"/>
  <c r="G1623" i="1"/>
  <c r="H1627" i="1"/>
  <c r="G1627" i="1"/>
  <c r="H1631" i="1"/>
  <c r="G1631" i="1"/>
  <c r="H1635" i="1"/>
  <c r="G1635" i="1"/>
  <c r="H1651" i="1"/>
  <c r="G1651" i="1"/>
  <c r="H1667" i="1"/>
  <c r="G1667" i="1"/>
  <c r="H1683" i="1"/>
  <c r="G1683" i="1"/>
  <c r="F126" i="4"/>
  <c r="D125" i="4"/>
  <c r="F263" i="4"/>
  <c r="D262" i="4"/>
  <c r="H1487" i="1"/>
  <c r="G1489" i="1"/>
  <c r="H1491" i="1"/>
  <c r="H1495" i="1"/>
  <c r="H1499" i="1"/>
  <c r="H1503" i="1"/>
  <c r="H1507" i="1"/>
  <c r="H1511" i="1"/>
  <c r="H1515" i="1"/>
  <c r="H1519" i="1"/>
  <c r="H1523" i="1"/>
  <c r="H1527" i="1"/>
  <c r="H1531" i="1"/>
  <c r="H1535" i="1"/>
  <c r="H1587" i="1"/>
  <c r="G1587" i="1"/>
  <c r="H1639" i="1"/>
  <c r="G1639" i="1"/>
  <c r="G1648" i="1"/>
  <c r="H1655" i="1"/>
  <c r="G1655" i="1"/>
  <c r="G1664" i="1"/>
  <c r="H1671" i="1"/>
  <c r="G1671" i="1"/>
  <c r="G1680" i="1"/>
  <c r="H33" i="3"/>
  <c r="D361" i="4"/>
  <c r="F366" i="4"/>
  <c r="D597" i="4"/>
  <c r="F616" i="4"/>
  <c r="G314" i="9"/>
  <c r="E314" i="9" s="1"/>
  <c r="B314" i="9" s="1"/>
  <c r="F89" i="5"/>
  <c r="D88" i="5"/>
  <c r="F36" i="6"/>
  <c r="D35" i="6"/>
  <c r="E7" i="4"/>
  <c r="F202" i="4"/>
  <c r="D230" i="4"/>
  <c r="F237" i="4"/>
  <c r="E262" i="4"/>
  <c r="D258" i="1" s="1"/>
  <c r="F274" i="4"/>
  <c r="D273" i="4"/>
  <c r="E321" i="4"/>
  <c r="D316" i="1" s="1"/>
  <c r="F536" i="4"/>
  <c r="F572" i="4"/>
  <c r="D571" i="4"/>
  <c r="D12" i="5"/>
  <c r="F45" i="5"/>
  <c r="D255" i="5"/>
  <c r="F260" i="5"/>
  <c r="F8" i="4"/>
  <c r="D7" i="4"/>
  <c r="F50" i="4"/>
  <c r="D49" i="4"/>
  <c r="F112" i="4"/>
  <c r="D106" i="4"/>
  <c r="F154" i="4"/>
  <c r="D153" i="4"/>
  <c r="E164" i="4"/>
  <c r="E373" i="4"/>
  <c r="D368" i="1" s="1"/>
  <c r="E430" i="4"/>
  <c r="D491" i="4"/>
  <c r="F502" i="4"/>
  <c r="E7" i="5"/>
  <c r="D5" i="6"/>
  <c r="F10" i="6"/>
  <c r="D89" i="6"/>
  <c r="F94" i="6"/>
  <c r="D51" i="8"/>
  <c r="C1628" i="1" s="1"/>
  <c r="F170" i="4"/>
  <c r="D164" i="4"/>
  <c r="D309" i="4"/>
  <c r="F314" i="4"/>
  <c r="D321" i="4"/>
  <c r="F412" i="4"/>
  <c r="E535" i="4"/>
  <c r="E571" i="4"/>
  <c r="D565" i="1" s="1"/>
  <c r="F630" i="4"/>
  <c r="D629" i="4"/>
  <c r="F656" i="4"/>
  <c r="H316" i="9"/>
  <c r="H315" i="9"/>
  <c r="E147" i="5"/>
  <c r="D1152" i="1" s="1"/>
  <c r="H1152" i="1" s="1"/>
  <c r="G336" i="9"/>
  <c r="E336" i="9" s="1"/>
  <c r="B336" i="9" s="1"/>
  <c r="F178" i="5"/>
  <c r="F204" i="5"/>
  <c r="D203" i="5"/>
  <c r="D177" i="5" s="1"/>
  <c r="E141" i="6"/>
  <c r="I26" i="3"/>
  <c r="F130" i="6"/>
  <c r="D129" i="6"/>
  <c r="D44" i="8"/>
  <c r="F426" i="4"/>
  <c r="F529" i="4"/>
  <c r="F607" i="4"/>
  <c r="F150" i="5"/>
  <c r="E337" i="9"/>
  <c r="B337" i="9" s="1"/>
  <c r="F219" i="5"/>
  <c r="F277" i="5"/>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H310" i="9"/>
  <c r="M228" i="9"/>
  <c r="G180" i="9"/>
  <c r="H179"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30" i="9"/>
  <c r="B34" i="9"/>
  <c r="B38" i="9"/>
  <c r="B42" i="9"/>
  <c r="B45" i="9"/>
  <c r="B53" i="9"/>
  <c r="B61" i="9"/>
  <c r="B69" i="9"/>
  <c r="B77" i="9"/>
  <c r="B85" i="9"/>
  <c r="B93" i="9"/>
  <c r="B101" i="9"/>
  <c r="B109" i="9"/>
  <c r="B117" i="9"/>
  <c r="B125" i="9"/>
  <c r="B133" i="9"/>
  <c r="B141" i="9"/>
  <c r="E88" i="5"/>
  <c r="D1093" i="1" s="1"/>
  <c r="E177" i="5"/>
  <c r="E156" i="9"/>
  <c r="B156" i="9" s="1"/>
  <c r="G315" i="9"/>
  <c r="E315" i="9" s="1"/>
  <c r="B315" i="9" s="1"/>
  <c r="G316" i="9"/>
  <c r="E316" i="9" s="1"/>
  <c r="B316" i="9" s="1"/>
  <c r="E339" i="9"/>
  <c r="B339" i="9" s="1"/>
  <c r="B29" i="9"/>
  <c r="B33" i="9"/>
  <c r="B37" i="9"/>
  <c r="B41" i="9"/>
  <c r="B49" i="9"/>
  <c r="B57" i="9"/>
  <c r="B65" i="9"/>
  <c r="B73" i="9"/>
  <c r="B81" i="9"/>
  <c r="B89" i="9"/>
  <c r="B97" i="9"/>
  <c r="B105" i="9"/>
  <c r="B113" i="9"/>
  <c r="B121" i="9"/>
  <c r="B129" i="9"/>
  <c r="B137" i="9"/>
  <c r="B157" i="9"/>
  <c r="B165" i="9"/>
  <c r="B173" i="9"/>
  <c r="B269" i="9"/>
  <c r="B285" i="9"/>
  <c r="F298" i="9"/>
  <c r="B265" i="9"/>
  <c r="F261" i="9"/>
  <c r="B261" i="9" s="1"/>
  <c r="F265" i="9"/>
  <c r="F269" i="9"/>
  <c r="F273" i="9"/>
  <c r="B273" i="9" s="1"/>
  <c r="F274" i="9"/>
  <c r="B274" i="9" s="1"/>
  <c r="F277" i="9"/>
  <c r="B277" i="9" s="1"/>
  <c r="F278" i="9"/>
  <c r="B278" i="9" s="1"/>
  <c r="F281" i="9"/>
  <c r="B281" i="9" s="1"/>
  <c r="F282" i="9"/>
  <c r="B282" i="9" s="1"/>
  <c r="F285" i="9"/>
  <c r="F286" i="9"/>
  <c r="B286" i="9" s="1"/>
  <c r="B291" i="9"/>
  <c r="B317" i="9"/>
  <c r="B325" i="9"/>
  <c r="B235" i="9"/>
  <c r="B243" i="9"/>
  <c r="B251" i="9"/>
  <c r="B259" i="9"/>
  <c r="B260" i="9"/>
  <c r="B263" i="9"/>
  <c r="B264" i="9"/>
  <c r="B267" i="9"/>
  <c r="B268" i="9"/>
  <c r="B271" i="9"/>
  <c r="B272" i="9"/>
  <c r="B275" i="9"/>
  <c r="B276" i="9"/>
  <c r="B279" i="9"/>
  <c r="B280" i="9"/>
  <c r="B283" i="9"/>
  <c r="B284" i="9"/>
  <c r="B287" i="9"/>
  <c r="B313" i="9"/>
  <c r="B321" i="9"/>
  <c r="G1604" i="1" l="1"/>
  <c r="H642" i="1"/>
  <c r="G642" i="1"/>
  <c r="F648" i="4"/>
  <c r="F177" i="5"/>
  <c r="H23" i="3"/>
  <c r="C1181" i="1"/>
  <c r="F629" i="4"/>
  <c r="C623" i="1"/>
  <c r="F164" i="4"/>
  <c r="C160" i="1"/>
  <c r="I21" i="3"/>
  <c r="D1012" i="1"/>
  <c r="F106" i="4"/>
  <c r="C102" i="1"/>
  <c r="D7" i="5"/>
  <c r="F12" i="5"/>
  <c r="C1017" i="1"/>
  <c r="E69" i="5"/>
  <c r="E6" i="5" s="1"/>
  <c r="B345" i="9"/>
  <c r="E344" i="9"/>
  <c r="I10" i="3" s="1"/>
  <c r="E176" i="5"/>
  <c r="D1180" i="1" s="1"/>
  <c r="I23" i="3"/>
  <c r="D1181" i="1"/>
  <c r="B207" i="9"/>
  <c r="E180" i="9"/>
  <c r="B180" i="9" s="1"/>
  <c r="E310" i="9"/>
  <c r="B310" i="9" s="1"/>
  <c r="I38" i="3"/>
  <c r="C1621" i="1"/>
  <c r="F321" i="4"/>
  <c r="C316" i="1"/>
  <c r="F89" i="6"/>
  <c r="C1485" i="1"/>
  <c r="E152" i="4"/>
  <c r="D160" i="1"/>
  <c r="H19" i="9"/>
  <c r="E19" i="9" s="1"/>
  <c r="B19" i="9" s="1"/>
  <c r="F571" i="4"/>
  <c r="C565" i="1"/>
  <c r="F88" i="5"/>
  <c r="D69" i="5"/>
  <c r="C1093" i="1"/>
  <c r="D360" i="4"/>
  <c r="F361" i="4"/>
  <c r="C356" i="1"/>
  <c r="E360" i="4"/>
  <c r="I1566" i="1"/>
  <c r="I1574" i="1"/>
  <c r="G368" i="1"/>
  <c r="H368" i="1"/>
  <c r="D6" i="4"/>
  <c r="F7" i="4"/>
  <c r="C3" i="1"/>
  <c r="E6" i="4"/>
  <c r="D3" i="1"/>
  <c r="F262" i="4"/>
  <c r="C258" i="1"/>
  <c r="H1555" i="1"/>
  <c r="G1555" i="1"/>
  <c r="G1538" i="1"/>
  <c r="H1538" i="1"/>
  <c r="F228" i="9"/>
  <c r="B228" i="9" s="1"/>
  <c r="I30" i="3"/>
  <c r="D1537" i="1"/>
  <c r="F491" i="4"/>
  <c r="D430" i="4"/>
  <c r="C485" i="1"/>
  <c r="H24" i="9"/>
  <c r="D152" i="4"/>
  <c r="G24" i="9"/>
  <c r="F153" i="4"/>
  <c r="C149" i="1"/>
  <c r="F49" i="4"/>
  <c r="C45" i="1"/>
  <c r="D251" i="5"/>
  <c r="F255" i="5"/>
  <c r="C1259" i="1"/>
  <c r="F273" i="4"/>
  <c r="C269" i="1"/>
  <c r="F230" i="4"/>
  <c r="C226" i="1"/>
  <c r="D45" i="8"/>
  <c r="G343" i="9" s="1"/>
  <c r="E343" i="9" s="1"/>
  <c r="B343" i="9" s="1"/>
  <c r="F597" i="4"/>
  <c r="C591" i="1"/>
  <c r="F125" i="4"/>
  <c r="C121" i="1"/>
  <c r="I1561" i="1"/>
  <c r="I1557" i="1"/>
  <c r="E308" i="4"/>
  <c r="F82" i="4"/>
  <c r="C78" i="1"/>
  <c r="I1570" i="1"/>
  <c r="I1579" i="1"/>
  <c r="G1152" i="1"/>
  <c r="E179" i="9"/>
  <c r="B179" i="9" s="1"/>
  <c r="E309" i="9"/>
  <c r="B309" i="9" s="1"/>
  <c r="F129" i="6"/>
  <c r="C1525" i="1"/>
  <c r="G338" i="9"/>
  <c r="E338" i="9" s="1"/>
  <c r="B338" i="9" s="1"/>
  <c r="F203" i="5"/>
  <c r="C1207" i="1"/>
  <c r="E640" i="4"/>
  <c r="D634" i="1" s="1"/>
  <c r="D529" i="1"/>
  <c r="D308" i="4"/>
  <c r="F309" i="4"/>
  <c r="C304" i="1"/>
  <c r="H1628" i="1"/>
  <c r="G1628" i="1"/>
  <c r="G347" i="9"/>
  <c r="E347" i="9" s="1"/>
  <c r="D141" i="6"/>
  <c r="F5" i="6"/>
  <c r="H26" i="3"/>
  <c r="C1401" i="1"/>
  <c r="E639" i="4"/>
  <c r="D633" i="1" s="1"/>
  <c r="D424" i="1"/>
  <c r="D535" i="4"/>
  <c r="F35" i="6"/>
  <c r="H27" i="3"/>
  <c r="C1431" i="1"/>
  <c r="F373" i="4"/>
  <c r="I1551" i="1"/>
  <c r="F134" i="4"/>
  <c r="C130" i="1"/>
  <c r="I1576" i="1"/>
  <c r="I1564" i="1"/>
  <c r="H299" i="9" l="1"/>
  <c r="D1011" i="1"/>
  <c r="D417" i="4"/>
  <c r="F308" i="4"/>
  <c r="C303" i="1"/>
  <c r="G591" i="1"/>
  <c r="H591" i="1"/>
  <c r="G3" i="1"/>
  <c r="H3" i="1"/>
  <c r="F69" i="5"/>
  <c r="H22" i="3"/>
  <c r="C1074" i="1"/>
  <c r="G1017" i="1"/>
  <c r="H1017" i="1"/>
  <c r="G160" i="1"/>
  <c r="H160" i="1"/>
  <c r="G130" i="1"/>
  <c r="H130" i="1"/>
  <c r="G1431" i="1"/>
  <c r="H1431" i="1"/>
  <c r="H78" i="1"/>
  <c r="G78" i="1"/>
  <c r="G269" i="1"/>
  <c r="H269" i="1"/>
  <c r="F251" i="5"/>
  <c r="H24" i="3"/>
  <c r="C1255" i="1"/>
  <c r="G485" i="1"/>
  <c r="H485" i="1"/>
  <c r="G316" i="1"/>
  <c r="H316" i="1"/>
  <c r="H1181" i="1"/>
  <c r="G1181" i="1"/>
  <c r="F141" i="6"/>
  <c r="H30" i="3"/>
  <c r="C1537" i="1"/>
  <c r="G304" i="1"/>
  <c r="H304" i="1"/>
  <c r="G1525" i="1"/>
  <c r="H1525" i="1"/>
  <c r="H121" i="1"/>
  <c r="G121" i="1"/>
  <c r="I39" i="3"/>
  <c r="C1622" i="1"/>
  <c r="H11" i="3" s="1"/>
  <c r="G342" i="9"/>
  <c r="E342" i="9" s="1"/>
  <c r="H45" i="1"/>
  <c r="G45" i="1"/>
  <c r="E24" i="9"/>
  <c r="D639" i="4"/>
  <c r="F430" i="4"/>
  <c r="C424" i="1"/>
  <c r="D422" i="4"/>
  <c r="H16" i="3"/>
  <c r="F6" i="4"/>
  <c r="C2" i="1"/>
  <c r="D418" i="4"/>
  <c r="F360" i="4"/>
  <c r="C355" i="1"/>
  <c r="G565" i="1"/>
  <c r="H565" i="1"/>
  <c r="E299" i="4"/>
  <c r="I17" i="3"/>
  <c r="D148" i="1"/>
  <c r="K1480" i="9"/>
  <c r="D6" i="5"/>
  <c r="F7" i="5"/>
  <c r="H21" i="3"/>
  <c r="C1012" i="1"/>
  <c r="G623" i="1"/>
  <c r="H623" i="1"/>
  <c r="F535" i="4"/>
  <c r="D640" i="4"/>
  <c r="C529" i="1"/>
  <c r="G258" i="1"/>
  <c r="H258" i="1"/>
  <c r="G356" i="1"/>
  <c r="H356" i="1"/>
  <c r="G1401" i="1"/>
  <c r="H9" i="3"/>
  <c r="H1401" i="1"/>
  <c r="E346" i="9"/>
  <c r="B347" i="9"/>
  <c r="H1207" i="1"/>
  <c r="G1207" i="1"/>
  <c r="E417" i="4"/>
  <c r="D412" i="1" s="1"/>
  <c r="D303" i="1"/>
  <c r="G226" i="1"/>
  <c r="H226" i="1"/>
  <c r="H1259" i="1"/>
  <c r="G1259" i="1"/>
  <c r="D299" i="4"/>
  <c r="F152" i="4"/>
  <c r="H17" i="3"/>
  <c r="C148" i="1"/>
  <c r="E300" i="4"/>
  <c r="D296" i="1" s="1"/>
  <c r="I16" i="3"/>
  <c r="E422" i="4"/>
  <c r="D2" i="1"/>
  <c r="E418" i="4"/>
  <c r="D413" i="1" s="1"/>
  <c r="D355" i="1"/>
  <c r="G1093" i="1"/>
  <c r="H1093" i="1"/>
  <c r="G1485" i="1"/>
  <c r="H1485" i="1"/>
  <c r="G1621" i="1"/>
  <c r="H1621" i="1"/>
  <c r="I22" i="3"/>
  <c r="D1074" i="1"/>
  <c r="H102" i="1"/>
  <c r="G102" i="1"/>
  <c r="D176" i="5"/>
  <c r="H149" i="1"/>
  <c r="G149" i="1"/>
  <c r="N3" i="9" l="1"/>
  <c r="D423" i="4"/>
  <c r="D301" i="4"/>
  <c r="F299" i="4"/>
  <c r="C295" i="1"/>
  <c r="G148" i="1"/>
  <c r="H148" i="1"/>
  <c r="G355" i="1"/>
  <c r="H355" i="1"/>
  <c r="B24" i="9"/>
  <c r="G1622" i="1"/>
  <c r="H1622" i="1"/>
  <c r="G1537" i="1"/>
  <c r="H1537" i="1"/>
  <c r="G1074" i="1"/>
  <c r="H1074" i="1"/>
  <c r="E643" i="4"/>
  <c r="D417" i="1"/>
  <c r="G529" i="1"/>
  <c r="H529" i="1"/>
  <c r="G306" i="9"/>
  <c r="E306" i="9" s="1"/>
  <c r="B306" i="9" s="1"/>
  <c r="G299" i="9"/>
  <c r="E299" i="9" s="1"/>
  <c r="F6" i="5"/>
  <c r="C1011" i="1"/>
  <c r="E423" i="4"/>
  <c r="E301" i="4"/>
  <c r="D297" i="1" s="1"/>
  <c r="D295" i="1"/>
  <c r="D300" i="4"/>
  <c r="G424" i="1"/>
  <c r="H424" i="1"/>
  <c r="H1255" i="1"/>
  <c r="G1255" i="1"/>
  <c r="F417" i="4"/>
  <c r="C412" i="1"/>
  <c r="F176" i="5"/>
  <c r="C1180" i="1"/>
  <c r="F640" i="4"/>
  <c r="C634" i="1"/>
  <c r="G1012" i="1"/>
  <c r="H1012" i="1"/>
  <c r="F418" i="4"/>
  <c r="C413" i="1"/>
  <c r="K3" i="9"/>
  <c r="I9" i="3"/>
  <c r="G2" i="1"/>
  <c r="H2" i="1"/>
  <c r="D643" i="4"/>
  <c r="D424" i="4"/>
  <c r="F422" i="4"/>
  <c r="C417" i="1"/>
  <c r="F639" i="4"/>
  <c r="C633" i="1"/>
  <c r="E341" i="9"/>
  <c r="I11" i="3" s="1"/>
  <c r="B342" i="9"/>
  <c r="G303" i="1"/>
  <c r="H303" i="1"/>
  <c r="E644" i="4" l="1"/>
  <c r="E425" i="4"/>
  <c r="D420" i="1" s="1"/>
  <c r="D418" i="1"/>
  <c r="H20" i="9"/>
  <c r="F643" i="4"/>
  <c r="C637" i="1"/>
  <c r="H1180" i="1"/>
  <c r="G1180" i="1"/>
  <c r="F300" i="4"/>
  <c r="C296" i="1"/>
  <c r="H8" i="3"/>
  <c r="G1011" i="1"/>
  <c r="H1011" i="1"/>
  <c r="E424" i="4"/>
  <c r="D419" i="1" s="1"/>
  <c r="F301" i="4"/>
  <c r="C297" i="1"/>
  <c r="F424" i="4"/>
  <c r="C419" i="1"/>
  <c r="G417" i="1"/>
  <c r="H417" i="1"/>
  <c r="D644" i="4"/>
  <c r="D425" i="4"/>
  <c r="F423" i="4"/>
  <c r="C418" i="1"/>
  <c r="G20" i="9"/>
  <c r="E20" i="9" s="1"/>
  <c r="B20" i="9" s="1"/>
  <c r="G633" i="1"/>
  <c r="H633" i="1"/>
  <c r="G413" i="1"/>
  <c r="H413" i="1"/>
  <c r="G634" i="1"/>
  <c r="H634" i="1"/>
  <c r="G412" i="1"/>
  <c r="H412" i="1"/>
  <c r="B299" i="9"/>
  <c r="G295" i="1"/>
  <c r="H295" i="1"/>
  <c r="E645" i="4"/>
  <c r="D637" i="1"/>
  <c r="M3" i="9" l="1"/>
  <c r="F425" i="4"/>
  <c r="C420" i="1"/>
  <c r="D646" i="4"/>
  <c r="F644" i="4"/>
  <c r="C638" i="1"/>
  <c r="G419" i="1"/>
  <c r="H419" i="1"/>
  <c r="G296" i="1"/>
  <c r="H296" i="1"/>
  <c r="G637" i="1"/>
  <c r="H637" i="1"/>
  <c r="D639" i="1"/>
  <c r="G418" i="1"/>
  <c r="H418" i="1"/>
  <c r="G297" i="1"/>
  <c r="H297" i="1"/>
  <c r="D645" i="4"/>
  <c r="E646" i="4"/>
  <c r="E649" i="4" s="1"/>
  <c r="D638" i="1"/>
  <c r="I18" i="3" l="1"/>
  <c r="D643" i="1"/>
  <c r="G420" i="1"/>
  <c r="H420" i="1"/>
  <c r="G638" i="1"/>
  <c r="H638" i="1"/>
  <c r="E650" i="4"/>
  <c r="D640" i="1"/>
  <c r="F645" i="4"/>
  <c r="D649" i="4"/>
  <c r="C639" i="1"/>
  <c r="G297" i="9"/>
  <c r="E297" i="9" s="1"/>
  <c r="B297" i="9" s="1"/>
  <c r="F646" i="4"/>
  <c r="D650" i="4"/>
  <c r="C640" i="1"/>
  <c r="G334" i="9"/>
  <c r="H334" i="9"/>
  <c r="E334" i="9" l="1"/>
  <c r="G640" i="1"/>
  <c r="H640" i="1"/>
  <c r="G639" i="1"/>
  <c r="H639" i="1"/>
  <c r="H7" i="3"/>
  <c r="I19" i="3"/>
  <c r="D644" i="1"/>
  <c r="F650" i="4"/>
  <c r="H19" i="3"/>
  <c r="C644" i="1"/>
  <c r="F649" i="4"/>
  <c r="H18" i="3"/>
  <c r="C643" i="1"/>
  <c r="G643" i="1" l="1"/>
  <c r="H643" i="1"/>
  <c r="G644" i="1"/>
  <c r="H644" i="1"/>
  <c r="J3" i="9"/>
  <c r="B334" i="9"/>
  <c r="E298" i="9"/>
  <c r="I8" i="3" s="1"/>
  <c r="L293" i="9" l="1"/>
  <c r="F293" i="9" s="1"/>
  <c r="G295" i="9"/>
  <c r="H295" i="9"/>
  <c r="G18" i="9"/>
  <c r="I5" i="9"/>
  <c r="H18" i="9"/>
  <c r="J12" i="9"/>
  <c r="I9" i="9"/>
  <c r="H21" i="9"/>
  <c r="G16" i="9"/>
  <c r="G17" i="9"/>
  <c r="H16" i="9"/>
  <c r="K11" i="9"/>
  <c r="M15" i="9"/>
  <c r="H17" i="9"/>
  <c r="L16" i="9"/>
  <c r="K7" i="9"/>
  <c r="G15" i="9"/>
  <c r="J5" i="9"/>
  <c r="I7" i="9"/>
  <c r="K13" i="9"/>
  <c r="K10" i="9"/>
  <c r="K9" i="9"/>
  <c r="H22" i="9"/>
  <c r="I17" i="9"/>
  <c r="G21" i="9"/>
  <c r="E21" i="9" s="1"/>
  <c r="B21" i="9" s="1"/>
  <c r="L15" i="9"/>
  <c r="J8" i="9"/>
  <c r="I11" i="9"/>
  <c r="I8" i="9"/>
  <c r="G22" i="9"/>
  <c r="M16" i="9"/>
  <c r="H15" i="9"/>
  <c r="J17" i="9"/>
  <c r="I6" i="9"/>
  <c r="K12" i="9"/>
  <c r="K6" i="9"/>
  <c r="J11" i="9"/>
  <c r="I13" i="9"/>
  <c r="K8" i="9"/>
  <c r="J13" i="9"/>
  <c r="K5" i="9"/>
  <c r="J10" i="9"/>
  <c r="J7" i="9"/>
  <c r="I12" i="9"/>
  <c r="J9" i="9"/>
  <c r="J6" i="9"/>
  <c r="E10" i="9" l="1"/>
  <c r="B10" i="9" s="1"/>
  <c r="F15" i="9"/>
  <c r="E13" i="9"/>
  <c r="B13" i="9" s="1"/>
  <c r="E22" i="9"/>
  <c r="B22" i="9" s="1"/>
  <c r="E12" i="9"/>
  <c r="B12" i="9" s="1"/>
  <c r="E7" i="9"/>
  <c r="B7" i="9" s="1"/>
  <c r="F16" i="9"/>
  <c r="E9" i="9"/>
  <c r="B9" i="9" s="1"/>
  <c r="E18" i="9"/>
  <c r="B18" i="9" s="1"/>
  <c r="E6" i="9"/>
  <c r="B6" i="9" s="1"/>
  <c r="E17" i="9"/>
  <c r="B17" i="9" s="1"/>
  <c r="E8" i="9"/>
  <c r="B8" i="9" s="1"/>
  <c r="E15" i="9"/>
  <c r="E16" i="9"/>
  <c r="E295" i="9"/>
  <c r="E11" i="9"/>
  <c r="B11" i="9" s="1"/>
  <c r="E5" i="9"/>
  <c r="B293" i="9"/>
  <c r="F23" i="9"/>
  <c r="F14" i="9" l="1"/>
  <c r="B16" i="9"/>
  <c r="B295" i="9"/>
  <c r="E23" i="9"/>
  <c r="I7" i="3" s="1"/>
  <c r="F3" i="9"/>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<sst xmlns="http://schemas.openxmlformats.org/spreadsheetml/2006/main" count="4719" uniqueCount="3650">
  <si>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</si>
  <si>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</si>
  <si>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</si>
  <si>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</si>
  <si>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</si>
  <si>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</si>
  <si>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</si>
  <si>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</si>
  <si>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</si>
  <si>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</si>
  <si>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</si>
  <si>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</si>
  <si>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</si>
  <si>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</si>
  <si>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</si>
  <si>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</si>
  <si>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</si>
  <si>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</si>
  <si>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</si>
  <si>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</si>
  <si>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</si>
  <si>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</si>
  <si>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</si>
  <si>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</si>
  <si>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</si>
  <si>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</si>
  <si>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</si>
  <si>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</si>
  <si>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</si>
  <si>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</si>
  <si>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</si>
  <si>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JAVNO ZDRAVSTVO ZADAR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</si>
  <si>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</si>
  <si>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</si>
  <si>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</si>
  <si>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</si>
  <si>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</si>
  <si>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</si>
  <si>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</si>
  <si>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</si>
  <si>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</si>
  <si>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</si>
  <si>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</si>
  <si>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</si>
  <si>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</si>
  <si>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</si>
  <si>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</si>
  <si>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</si>
  <si>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</si>
  <si>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</si>
  <si>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</si>
  <si>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</si>
  <si>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</si>
  <si>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</si>
  <si>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</si>
  <si>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</si>
  <si>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34073 - ZAVOD ZA JAVNO ZDRAVSTVO ZADAR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</si>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</sst>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applyAlignment="0"/>
    <xf numFmtId="164" fontId="55" fillId="0" borderId="0" applyAlignment="0"/>
    <xf numFmtId="0" fontId="24" fillId="0" borderId="58" applyAlignment="0"/>
    <xf numFmtId="0" fontId="27" fillId="0" borderId="58" applyAlignment="0"/>
    <xf numFmtId="0" fontId="49" fillId="0" borderId="58" applyAlignment="0"/>
    <xf numFmtId="0" fontId="21" fillId="0" borderId="58" applyAlignment="0"/>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5" applyNumberFormat="1" applyFont="1" applyFill="1" applyBorder="1" applyAlignment="1" applyProtection="1">
      <alignment horizontal="center" vertical="center"/>
      <protection locked="0"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0" fillId="0" borderId="58" xfId="0" applyNumberFormat="1" applyFont="1" applyFill="1" applyBorder="1" applyAlignment="1" applyProtection="1">
      <alignment horizontal="center" vertical="center"/>
    </xf>
    <xf numFmtId="0" fontId="50" fillId="0" borderId="58" xfId="0" applyNumberFormat="1" applyFont="1" applyFill="1" applyBorder="1" applyAlignment="1" applyProtection="1">
      <alignment horizontal="left" vertical="top" wrapText="1"/>
    </xf>
    <xf numFmtId="3" fontId="50"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3" fillId="3" borderId="19" xfId="0" applyNumberFormat="1" applyFont="1" applyFill="1" applyBorder="1" applyAlignment="1" applyProtection="1">
      <alignment horizontal="center" vertical="center" wrapText="1"/>
    </xf>
    <xf numFmtId="1" fontId="53" fillId="3" borderId="22" xfId="0" applyNumberFormat="1" applyFont="1" applyFill="1" applyBorder="1" applyAlignment="1" applyProtection="1">
      <alignment horizontal="center" vertical="center" wrapText="1"/>
    </xf>
    <xf numFmtId="49" fontId="54" fillId="3" borderId="21" xfId="0" applyNumberFormat="1" applyFont="1" applyFill="1" applyBorder="1" applyAlignment="1" applyProtection="1">
      <alignment horizontal="center" vertical="center" wrapText="1"/>
    </xf>
    <xf numFmtId="1" fontId="53" fillId="3" borderId="22" xfId="0" applyNumberFormat="1" applyFont="1" applyFill="1" applyBorder="1" applyAlignment="1" applyProtection="1">
      <alignment horizontal="center" vertical="center"/>
    </xf>
    <xf numFmtId="1" fontId="53"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locked="0"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2" fillId="7" borderId="79" xfId="0" applyNumberFormat="1" applyFont="1" applyFill="1" applyBorder="1" applyAlignment="1" applyProtection="1">
      <alignment horizontal="center" vertical="center" wrapText="1"/>
      <protection locked="0" hidden="1"/>
    </xf>
    <xf numFmtId="0" fontId="52" fillId="7" borderId="78" xfId="4" applyNumberFormat="1" applyFont="1" applyFill="1" applyBorder="1" applyAlignment="1" applyProtection="1">
      <alignment horizontal="center" vertical="center" wrapText="1"/>
      <protection locked="0" hidden="1"/>
    </xf>
    <xf numFmtId="0" fontId="52" fillId="7" borderId="78" xfId="4" applyNumberFormat="1" applyFont="1" applyFill="1" applyBorder="1" applyAlignment="1" applyProtection="1">
      <alignment horizontal="center" vertical="center"/>
      <protection locked="0" hidden="1"/>
    </xf>
    <xf numFmtId="0" fontId="52" fillId="7" borderId="77" xfId="0" applyNumberFormat="1" applyFont="1" applyFill="1" applyBorder="1" applyAlignment="1" applyProtection="1">
      <alignment horizontal="center" vertical="center" wrapText="1"/>
      <protection locked="0" hidden="1"/>
    </xf>
    <xf numFmtId="0" fontId="52" fillId="7" borderId="77" xfId="4" applyNumberFormat="1" applyFont="1" applyFill="1" applyBorder="1" applyAlignment="1" applyProtection="1">
      <alignment horizontal="center" vertical="center"/>
      <protection locked="0"/>
    </xf>
    <xf numFmtId="0" fontId="52"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locked="0"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6" fillId="0" borderId="0" xfId="0" applyNumberFormat="1" applyFont="1" applyFill="1" applyBorder="1" applyAlignment="1" applyProtection="1">
      <alignment horizontal="center" wrapText="1"/>
    </xf>
    <xf numFmtId="0" fontId="57" fillId="0" borderId="0" xfId="0" applyNumberFormat="1" applyFont="1" applyFill="1" applyBorder="1" applyProtection="1"/>
    <xf numFmtId="0" fontId="61" fillId="0" borderId="0" xfId="0" applyNumberFormat="1" applyFont="1" applyFill="1" applyBorder="1" applyAlignment="1" applyProtection="1">
      <alignment horizontal="left" vertical="center" wrapText="1"/>
      <protection locked="0"/>
    </xf>
    <xf numFmtId="0" fontId="63"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5" fillId="0" borderId="76" xfId="0" applyNumberFormat="1" applyFont="1" applyFill="1" applyBorder="1" applyAlignment="1" applyProtection="1">
      <alignment horizontal="center" vertical="center"/>
      <protection locked="0" hidden="1"/>
    </xf>
    <xf numFmtId="0" fontId="65"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0" fontId="67" fillId="11" borderId="0" xfId="0" applyNumberFormat="1" applyFont="1" applyFill="1" applyBorder="1" applyAlignment="1" applyProtection="1">
      <alignment vertical="center" wrapText="1"/>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58"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59" fillId="0" borderId="0" xfId="0" applyNumberFormat="1" applyFont="1" applyFill="1" applyBorder="1" applyAlignment="1" applyProtection="1">
      <alignment horizontal="right" vertical="center"/>
    </xf>
    <xf numFmtId="0" fontId="60"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left" vertical="center"/>
      <protection locked="0"/>
    </xf>
    <xf numFmtId="49" fontId="62"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locked="0"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0"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1" fillId="5" borderId="98" xfId="0" applyNumberFormat="1" applyFont="1" applyFill="1" applyBorder="1" applyAlignment="1" applyProtection="1">
      <alignment horizontal="left" vertical="center"/>
    </xf>
    <xf numFmtId="49" fontId="51"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locked="0" hidden="1"/>
    </xf>
    <xf numFmtId="0" fontId="36" fillId="0" borderId="0" xfId="0" applyNumberFormat="1" applyFont="1" applyFill="1" applyBorder="1" applyAlignment="1" applyProtection="1">
      <alignment horizontal="center" vertical="top" wrapText="1"/>
      <protection locked="0"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1" fillId="5" borderId="96" xfId="0" applyNumberFormat="1" applyFont="1" applyFill="1" applyBorder="1" applyAlignment="1" applyProtection="1">
      <alignment horizontal="left" vertical="center"/>
    </xf>
    <xf numFmtId="0" fontId="51" fillId="5" borderId="97" xfId="0" applyNumberFormat="1" applyFont="1" applyFill="1" applyBorder="1" applyAlignment="1" applyProtection="1">
      <alignment horizontal="left" vertical="center"/>
    </xf>
    <xf numFmtId="49" fontId="51" fillId="5" borderId="98" xfId="0" applyNumberFormat="1" applyFont="1" applyFill="1" applyBorder="1" applyAlignment="1" applyProtection="1">
      <alignment horizontal="left" vertical="center" shrinkToFit="1"/>
    </xf>
    <xf numFmtId="49" fontId="51"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6" fillId="0" borderId="0" xfId="0" applyNumberFormat="1" applyFont="1" applyFill="1" applyBorder="1" applyAlignment="1" applyProtection="1">
      <alignment horizontal="center" wrapText="1"/>
    </xf>
    <xf numFmtId="0" fontId="57" fillId="0" borderId="0" xfId="0" applyNumberFormat="1" applyFont="1" applyFill="1" applyBorder="1" applyProtection="1"/>
    <xf numFmtId="49" fontId="51" fillId="5" borderId="99" xfId="0" applyNumberFormat="1" applyFont="1" applyFill="1" applyBorder="1" applyAlignment="1" applyProtection="1">
      <alignment horizontal="left" vertical="center"/>
    </xf>
    <xf numFmtId="49" fontId="51"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locked="0"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6">
    <cellStyle name="Normalno" xfId="0" builtinId="0"/>
    <cellStyle name="Normalno 2" xfId="2"/>
    <cellStyle name="Normalno 3" xfId="3"/>
    <cellStyle name="Normalno 4" xfId="4"/>
    <cellStyle name="Normalno 5" xfId="5"/>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3144385</v>
      </c>
      <c r="D2" s="6">
        <f>'PR-RAS'!E6</f>
        <v>5269038</v>
      </c>
      <c r="E2" s="6">
        <v>0</v>
      </c>
      <c r="F2" s="6">
        <v>0</v>
      </c>
      <c r="G2" s="7">
        <f t="shared" ref="G2:G274" si="0">(B2/1000)*(C2*1+D2*2)</f>
        <v>13682.46</v>
      </c>
      <c r="H2" s="7">
        <f t="shared" ref="H2:H27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106096</v>
      </c>
      <c r="D45" s="1">
        <f>'PR-RAS'!E49</f>
        <v>1079061</v>
      </c>
      <c r="E45" s="1">
        <v>0</v>
      </c>
      <c r="F45" s="1">
        <v>0</v>
      </c>
      <c r="G45" s="2">
        <f t="shared" si="0"/>
        <v>99625.59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42203</v>
      </c>
      <c r="D57" s="1">
        <f>'PR-RAS'!E61</f>
        <v>0</v>
      </c>
      <c r="E57" s="1">
        <v>0</v>
      </c>
      <c r="F57" s="1">
        <v>0</v>
      </c>
      <c r="G57" s="2">
        <f t="shared" si="0"/>
        <v>2363.37</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42203</v>
      </c>
      <c r="D58" s="1">
        <f>'PR-RAS'!E62</f>
        <v>0</v>
      </c>
      <c r="E58" s="1">
        <v>0</v>
      </c>
      <c r="F58" s="1">
        <v>0</v>
      </c>
      <c r="G58" s="2">
        <f t="shared" si="0"/>
        <v>2405.5700000000002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5000</v>
      </c>
      <c r="D64" s="1">
        <f>'PR-RAS'!E68</f>
        <v>799679</v>
      </c>
      <c r="E64" s="1">
        <v>0</v>
      </c>
      <c r="F64" s="1">
        <v>0</v>
      </c>
      <c r="G64" s="2">
        <f t="shared" si="0"/>
        <v>101074.55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5000</v>
      </c>
      <c r="D65" s="1">
        <f>'PR-RAS'!E69</f>
        <v>799679</v>
      </c>
      <c r="E65" s="1">
        <v>0</v>
      </c>
      <c r="F65" s="1">
        <v>0</v>
      </c>
      <c r="G65" s="2">
        <f t="shared" si="0"/>
        <v>102678.91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58893</v>
      </c>
      <c r="D70" s="1">
        <f>'PR-RAS'!E74</f>
        <v>279381</v>
      </c>
      <c r="E70" s="1">
        <v>0</v>
      </c>
      <c r="F70" s="1">
        <v>0</v>
      </c>
      <c r="G70" s="2">
        <f t="shared" si="0"/>
        <v>42618.2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58893</v>
      </c>
      <c r="D71" s="1">
        <f>'PR-RAS'!E75</f>
        <v>148365</v>
      </c>
      <c r="E71" s="1">
        <v>0</v>
      </c>
      <c r="F71" s="1">
        <v>0</v>
      </c>
      <c r="G71" s="2">
        <f t="shared" si="0"/>
        <v>24893.61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131016</v>
      </c>
      <c r="E72" s="1">
        <v>0</v>
      </c>
      <c r="F72" s="1">
        <v>0</v>
      </c>
      <c r="G72" s="2">
        <f t="shared" si="0"/>
        <v>18604.27</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125</v>
      </c>
      <c r="D78" s="1">
        <f>'PR-RAS'!E82</f>
        <v>0</v>
      </c>
      <c r="E78" s="1">
        <v>0</v>
      </c>
      <c r="F78" s="1">
        <v>0</v>
      </c>
      <c r="G78" s="2">
        <f t="shared" si="0"/>
        <v>9.6300000000000008</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125</v>
      </c>
      <c r="D79" s="1">
        <f>'PR-RAS'!E83</f>
        <v>0</v>
      </c>
      <c r="E79" s="1">
        <v>0</v>
      </c>
      <c r="F79" s="1">
        <v>0</v>
      </c>
      <c r="G79" s="2">
        <f t="shared" si="0"/>
        <v>9.75</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125</v>
      </c>
      <c r="D82" s="1">
        <f>'PR-RAS'!E86</f>
        <v>0</v>
      </c>
      <c r="E82" s="1">
        <v>0</v>
      </c>
      <c r="F82" s="1">
        <v>0</v>
      </c>
      <c r="G82" s="2">
        <f t="shared" si="0"/>
        <v>10.130000000000001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167354</v>
      </c>
      <c r="D102" s="1">
        <f>'PR-RAS'!E106</f>
        <v>199536</v>
      </c>
      <c r="E102" s="1">
        <v>0</v>
      </c>
      <c r="F102" s="1">
        <v>0</v>
      </c>
      <c r="G102" s="2">
        <f t="shared" si="0"/>
        <v>57209.03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167354</v>
      </c>
      <c r="D108" s="1">
        <f>'PR-RAS'!E112</f>
        <v>199536</v>
      </c>
      <c r="E108" s="1">
        <v>0</v>
      </c>
      <c r="F108" s="1">
        <v>0</v>
      </c>
      <c r="G108" s="2">
        <f t="shared" si="0"/>
        <v>60607.58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167354</v>
      </c>
      <c r="D113" s="1">
        <f>'PR-RAS'!E117</f>
        <v>199536</v>
      </c>
      <c r="E113" s="1">
        <v>0</v>
      </c>
      <c r="F113" s="1">
        <v>0</v>
      </c>
      <c r="G113" s="2">
        <f t="shared" si="0"/>
        <v>63439.71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1209402</v>
      </c>
      <c r="D121" s="1">
        <f>'PR-RAS'!E125</f>
        <v>1137611</v>
      </c>
      <c r="E121" s="1">
        <v>0</v>
      </c>
      <c r="F121" s="1">
        <v>0</v>
      </c>
      <c r="G121" s="2">
        <f t="shared" si="0"/>
        <v>418154.88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1205351</v>
      </c>
      <c r="D122" s="1">
        <f>'PR-RAS'!E126</f>
        <v>1137111</v>
      </c>
      <c r="E122" s="1">
        <v>0</v>
      </c>
      <c r="F122" s="1">
        <v>0</v>
      </c>
      <c r="G122" s="2">
        <f t="shared" si="0"/>
        <v>421028.33</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1205351</v>
      </c>
      <c r="D124" s="1">
        <f>'PR-RAS'!E128</f>
        <v>1137111</v>
      </c>
      <c r="E124" s="1">
        <v>0</v>
      </c>
      <c r="F124" s="1">
        <v>0</v>
      </c>
      <c r="G124" s="2">
        <f t="shared" si="0"/>
        <v>427987.48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4051</v>
      </c>
      <c r="D125" s="1">
        <f>'PR-RAS'!E129</f>
        <v>500</v>
      </c>
      <c r="E125" s="1">
        <v>0</v>
      </c>
      <c r="F125" s="1">
        <v>0</v>
      </c>
      <c r="G125" s="2">
        <f t="shared" si="0"/>
        <v>626.32000000000005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1938</v>
      </c>
      <c r="D126" s="1">
        <f>'PR-RAS'!E130</f>
        <v>500</v>
      </c>
      <c r="E126" s="1">
        <v>0</v>
      </c>
      <c r="F126" s="1">
        <v>0</v>
      </c>
      <c r="G126" s="2">
        <f t="shared" si="0"/>
        <v>367.25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2113</v>
      </c>
      <c r="D127" s="1">
        <f>'PR-RAS'!E131</f>
        <v>0</v>
      </c>
      <c r="E127" s="1">
        <v>0</v>
      </c>
      <c r="F127" s="1">
        <v>0</v>
      </c>
      <c r="G127" s="2">
        <f t="shared" si="0"/>
        <v>266.24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1660014</v>
      </c>
      <c r="D130" s="1">
        <f>'PR-RAS'!E134</f>
        <v>2848412</v>
      </c>
      <c r="E130" s="1">
        <v>0</v>
      </c>
      <c r="F130" s="1">
        <v>0</v>
      </c>
      <c r="G130" s="2">
        <f t="shared" si="0"/>
        <v>949032.1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6868</v>
      </c>
      <c r="D131" s="1">
        <f>'PR-RAS'!E135</f>
        <v>681654</v>
      </c>
      <c r="E131" s="1">
        <v>0</v>
      </c>
      <c r="F131" s="1">
        <v>0</v>
      </c>
      <c r="G131" s="2">
        <f t="shared" si="0"/>
        <v>178122.88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6868</v>
      </c>
      <c r="D132" s="1">
        <f>'PR-RAS'!E136</f>
        <v>681654</v>
      </c>
      <c r="E132" s="1">
        <v>0</v>
      </c>
      <c r="F132" s="1">
        <v>0</v>
      </c>
      <c r="G132" s="2">
        <f t="shared" si="0"/>
        <v>179493.06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1653146</v>
      </c>
      <c r="D135" s="1">
        <f>'PR-RAS'!E139</f>
        <v>2166757</v>
      </c>
      <c r="E135" s="1">
        <v>0</v>
      </c>
      <c r="F135" s="1">
        <v>0</v>
      </c>
      <c r="G135" s="2">
        <f t="shared" si="0"/>
        <v>802212.44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1394</v>
      </c>
      <c r="D136" s="1">
        <f>'PR-RAS'!E140</f>
        <v>4418</v>
      </c>
      <c r="E136" s="1">
        <v>0</v>
      </c>
      <c r="F136" s="1">
        <v>0</v>
      </c>
      <c r="G136" s="2">
        <f t="shared" si="0"/>
        <v>1381.05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1394</v>
      </c>
      <c r="D147" s="1">
        <f>'PR-RAS'!E151</f>
        <v>4418</v>
      </c>
      <c r="E147" s="1">
        <v>0</v>
      </c>
      <c r="F147" s="1">
        <v>0</v>
      </c>
      <c r="G147" s="2">
        <f t="shared" si="0"/>
        <v>1493.58</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3519789</v>
      </c>
      <c r="D148" s="1">
        <f>'PR-RAS'!E152</f>
        <v>4328253</v>
      </c>
      <c r="E148" s="1">
        <v>0</v>
      </c>
      <c r="F148" s="1">
        <v>0</v>
      </c>
      <c r="G148" s="2">
        <f t="shared" si="0"/>
        <v>1789915.37</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2426983</v>
      </c>
      <c r="D149" s="1">
        <f>'PR-RAS'!E153</f>
        <v>2650400</v>
      </c>
      <c r="E149" s="1">
        <v>0</v>
      </c>
      <c r="F149" s="1">
        <v>0</v>
      </c>
      <c r="G149" s="2">
        <f t="shared" si="0"/>
        <v>1143711.8799999999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2032472</v>
      </c>
      <c r="D150" s="1">
        <f>'PR-RAS'!E154</f>
        <v>2221523</v>
      </c>
      <c r="E150" s="1">
        <v>0</v>
      </c>
      <c r="F150" s="1">
        <v>0</v>
      </c>
      <c r="G150" s="2">
        <f t="shared" si="0"/>
        <v>964852.18</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1912094</v>
      </c>
      <c r="D151" s="1">
        <f>'PR-RAS'!E155</f>
        <v>2142318</v>
      </c>
      <c r="E151" s="1">
        <v>0</v>
      </c>
      <c r="F151" s="1">
        <v>0</v>
      </c>
      <c r="G151" s="2">
        <f t="shared" si="0"/>
        <v>929509.5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66065</v>
      </c>
      <c r="D153" s="1">
        <f>'PR-RAS'!E157</f>
        <v>75681</v>
      </c>
      <c r="E153" s="1">
        <v>0</v>
      </c>
      <c r="F153" s="1">
        <v>0</v>
      </c>
      <c r="G153" s="2">
        <f t="shared" si="0"/>
        <v>33048.9</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54313</v>
      </c>
      <c r="D154" s="1">
        <f>'PR-RAS'!E158</f>
        <v>3524</v>
      </c>
      <c r="E154" s="1">
        <v>0</v>
      </c>
      <c r="F154" s="1">
        <v>0</v>
      </c>
      <c r="G154" s="2">
        <f t="shared" si="0"/>
        <v>9388.23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69818</v>
      </c>
      <c r="D155" s="1">
        <f>'PR-RAS'!E159</f>
        <v>70728</v>
      </c>
      <c r="E155" s="1">
        <v>0</v>
      </c>
      <c r="F155" s="1">
        <v>0</v>
      </c>
      <c r="G155" s="2">
        <f t="shared" si="0"/>
        <v>32536.2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324692</v>
      </c>
      <c r="D156" s="1">
        <f>'PR-RAS'!E160</f>
        <v>358149</v>
      </c>
      <c r="E156" s="1">
        <v>0</v>
      </c>
      <c r="F156" s="1">
        <v>0</v>
      </c>
      <c r="G156" s="2">
        <f t="shared" si="0"/>
        <v>161353.45000000001</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324692</v>
      </c>
      <c r="D158" s="1">
        <f>'PR-RAS'!E162</f>
        <v>358149</v>
      </c>
      <c r="E158" s="1">
        <v>0</v>
      </c>
      <c r="F158" s="1">
        <v>0</v>
      </c>
      <c r="G158" s="2">
        <f t="shared" si="0"/>
        <v>163435.43</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1090849</v>
      </c>
      <c r="D160" s="1">
        <f>'PR-RAS'!E164</f>
        <v>1509689</v>
      </c>
      <c r="E160" s="1">
        <v>0</v>
      </c>
      <c r="F160" s="1">
        <v>0</v>
      </c>
      <c r="G160" s="2">
        <f t="shared" si="0"/>
        <v>653526.09</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53822</v>
      </c>
      <c r="D161" s="1">
        <f>'PR-RAS'!E165</f>
        <v>67383</v>
      </c>
      <c r="E161" s="1">
        <v>0</v>
      </c>
      <c r="F161" s="1">
        <v>0</v>
      </c>
      <c r="G161" s="2">
        <f t="shared" si="0"/>
        <v>30174.080000000002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10136</v>
      </c>
      <c r="D162" s="1">
        <f>'PR-RAS'!E166</f>
        <v>8911</v>
      </c>
      <c r="E162" s="1">
        <v>0</v>
      </c>
      <c r="F162" s="1">
        <v>0</v>
      </c>
      <c r="G162" s="2">
        <f t="shared" si="0"/>
        <v>4501.24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38433</v>
      </c>
      <c r="D163" s="1">
        <f>'PR-RAS'!E167</f>
        <v>46666</v>
      </c>
      <c r="E163" s="1">
        <v>0</v>
      </c>
      <c r="F163" s="1">
        <v>0</v>
      </c>
      <c r="G163" s="2">
        <f t="shared" si="0"/>
        <v>21345.93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5254</v>
      </c>
      <c r="D164" s="1">
        <f>'PR-RAS'!E168</f>
        <v>11805</v>
      </c>
      <c r="E164" s="1">
        <v>0</v>
      </c>
      <c r="F164" s="1">
        <v>0</v>
      </c>
      <c r="G164" s="2">
        <f t="shared" si="0"/>
        <v>4704.83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707538</v>
      </c>
      <c r="D166" s="1">
        <f>'PR-RAS'!E170</f>
        <v>99227</v>
      </c>
      <c r="E166" s="1">
        <v>0</v>
      </c>
      <c r="F166" s="1">
        <v>0</v>
      </c>
      <c r="G166" s="2">
        <f t="shared" si="0"/>
        <v>149488.68</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27698</v>
      </c>
      <c r="D167" s="1">
        <f>'PR-RAS'!E171</f>
        <v>30967</v>
      </c>
      <c r="E167" s="1">
        <v>0</v>
      </c>
      <c r="F167" s="1">
        <v>0</v>
      </c>
      <c r="G167" s="2">
        <f t="shared" si="0"/>
        <v>14878.91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609224</v>
      </c>
      <c r="D168" s="1">
        <f>'PR-RAS'!E172</f>
        <v>0</v>
      </c>
      <c r="E168" s="1">
        <v>0</v>
      </c>
      <c r="F168" s="1">
        <v>0</v>
      </c>
      <c r="G168" s="2">
        <f t="shared" si="0"/>
        <v>101740.41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64677</v>
      </c>
      <c r="D169" s="1">
        <f>'PR-RAS'!E173</f>
        <v>64310</v>
      </c>
      <c r="E169" s="1">
        <v>0</v>
      </c>
      <c r="F169" s="1">
        <v>0</v>
      </c>
      <c r="G169" s="2">
        <f t="shared" si="0"/>
        <v>32473.9</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3231</v>
      </c>
      <c r="D171" s="1">
        <f>'PR-RAS'!E175</f>
        <v>3090</v>
      </c>
      <c r="E171" s="1">
        <v>0</v>
      </c>
      <c r="F171" s="1">
        <v>0</v>
      </c>
      <c r="G171" s="2">
        <f t="shared" si="0"/>
        <v>1599.87</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2708</v>
      </c>
      <c r="D173" s="1">
        <f>'PR-RAS'!E177</f>
        <v>861</v>
      </c>
      <c r="E173" s="1">
        <v>0</v>
      </c>
      <c r="F173" s="1">
        <v>0</v>
      </c>
      <c r="G173" s="2">
        <f t="shared" si="0"/>
        <v>761.96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309155</v>
      </c>
      <c r="D174" s="1">
        <f>'PR-RAS'!E178</f>
        <v>377457</v>
      </c>
      <c r="E174" s="1">
        <v>0</v>
      </c>
      <c r="F174" s="1">
        <v>0</v>
      </c>
      <c r="G174" s="2">
        <f t="shared" si="0"/>
        <v>184083.94</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29592</v>
      </c>
      <c r="D175" s="1">
        <f>'PR-RAS'!E179</f>
        <v>29168</v>
      </c>
      <c r="E175" s="1">
        <v>0</v>
      </c>
      <c r="F175" s="1">
        <v>0</v>
      </c>
      <c r="G175" s="2">
        <f t="shared" si="0"/>
        <v>15299.47</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70336</v>
      </c>
      <c r="D176" s="1">
        <f>'PR-RAS'!E180</f>
        <v>84367</v>
      </c>
      <c r="E176" s="1">
        <v>0</v>
      </c>
      <c r="F176" s="1">
        <v>0</v>
      </c>
      <c r="G176" s="2">
        <f t="shared" si="0"/>
        <v>41837.25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4180</v>
      </c>
      <c r="D177" s="1">
        <f>'PR-RAS'!E181</f>
        <v>6172</v>
      </c>
      <c r="E177" s="1">
        <v>0</v>
      </c>
      <c r="F177" s="1">
        <v>0</v>
      </c>
      <c r="G177" s="2">
        <f t="shared" si="0"/>
        <v>2908.22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26022</v>
      </c>
      <c r="D178" s="1">
        <f>'PR-RAS'!E182</f>
        <v>29058</v>
      </c>
      <c r="E178" s="1">
        <v>0</v>
      </c>
      <c r="F178" s="1">
        <v>0</v>
      </c>
      <c r="G178" s="2">
        <f t="shared" si="0"/>
        <v>14892.43</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24694</v>
      </c>
      <c r="D179" s="1">
        <f>'PR-RAS'!E183</f>
        <v>24985</v>
      </c>
      <c r="E179" s="1">
        <v>0</v>
      </c>
      <c r="F179" s="1">
        <v>0</v>
      </c>
      <c r="G179" s="2">
        <f t="shared" si="0"/>
        <v>13290.19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56139</v>
      </c>
      <c r="D180" s="1">
        <f>'PR-RAS'!E184</f>
        <v>65287</v>
      </c>
      <c r="E180" s="1">
        <v>0</v>
      </c>
      <c r="F180" s="1">
        <v>0</v>
      </c>
      <c r="G180" s="2">
        <f t="shared" si="0"/>
        <v>33421.629999999997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29955</v>
      </c>
      <c r="D181" s="1">
        <f>'PR-RAS'!E185</f>
        <v>52789</v>
      </c>
      <c r="E181" s="1">
        <v>0</v>
      </c>
      <c r="F181" s="1">
        <v>0</v>
      </c>
      <c r="G181" s="2">
        <f t="shared" si="0"/>
        <v>24395.94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40584</v>
      </c>
      <c r="D182" s="1">
        <f>'PR-RAS'!E186</f>
        <v>39415</v>
      </c>
      <c r="E182" s="1">
        <v>0</v>
      </c>
      <c r="F182" s="1">
        <v>0</v>
      </c>
      <c r="G182" s="2">
        <f t="shared" si="0"/>
        <v>21613.93</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27652</v>
      </c>
      <c r="D183" s="1">
        <f>'PR-RAS'!E187</f>
        <v>46216</v>
      </c>
      <c r="E183" s="1">
        <v>0</v>
      </c>
      <c r="F183" s="1">
        <v>0</v>
      </c>
      <c r="G183" s="2">
        <f t="shared" si="0"/>
        <v>21855.29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947469</v>
      </c>
      <c r="E185" s="1">
        <v>0</v>
      </c>
      <c r="F185" s="1">
        <v>0</v>
      </c>
      <c r="G185" s="2">
        <f t="shared" ref="G185:G189" si="6">(B185/1000)*(C185*1+D185*2)</f>
        <v>348668.59</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886650</v>
      </c>
      <c r="E186" s="1">
        <v>0</v>
      </c>
      <c r="F186" s="1">
        <v>0</v>
      </c>
      <c r="G186" s="2">
        <f t="shared" si="6"/>
        <v>328060.5</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60819</v>
      </c>
      <c r="E187" s="1">
        <v>0</v>
      </c>
      <c r="F187" s="1">
        <v>0</v>
      </c>
      <c r="G187" s="2">
        <f t="shared" si="6"/>
        <v>22624.67</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20334</v>
      </c>
      <c r="D190" s="1">
        <f>'PR-RAS'!E194</f>
        <v>18154</v>
      </c>
      <c r="E190" s="1">
        <v>0</v>
      </c>
      <c r="F190" s="1">
        <v>0</v>
      </c>
      <c r="G190" s="2">
        <f t="shared" si="0"/>
        <v>10705.34</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5925</v>
      </c>
      <c r="D191" s="1">
        <f>'PR-RAS'!E195</f>
        <v>6064</v>
      </c>
      <c r="E191" s="1">
        <v>0</v>
      </c>
      <c r="F191" s="1">
        <v>0</v>
      </c>
      <c r="G191" s="2">
        <f t="shared" si="0"/>
        <v>3430.07</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1150</v>
      </c>
      <c r="D192" s="1">
        <f>'PR-RAS'!E196</f>
        <v>774</v>
      </c>
      <c r="E192" s="1">
        <v>0</v>
      </c>
      <c r="F192" s="1">
        <v>0</v>
      </c>
      <c r="G192" s="2">
        <f t="shared" si="0"/>
        <v>515.32000000000005</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398</v>
      </c>
      <c r="D193" s="1">
        <f>'PR-RAS'!E197</f>
        <v>1890</v>
      </c>
      <c r="E193" s="1">
        <v>0</v>
      </c>
      <c r="F193" s="1">
        <v>0</v>
      </c>
      <c r="G193" s="2">
        <f t="shared" si="0"/>
        <v>802.18</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2751</v>
      </c>
      <c r="D194" s="1">
        <f>'PR-RAS'!E198</f>
        <v>2556</v>
      </c>
      <c r="E194" s="1">
        <v>0</v>
      </c>
      <c r="F194" s="1">
        <v>0</v>
      </c>
      <c r="G194" s="2">
        <f t="shared" si="0"/>
        <v>1517.56</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7692</v>
      </c>
      <c r="D195" s="1">
        <f>'PR-RAS'!E199</f>
        <v>6483</v>
      </c>
      <c r="E195" s="1">
        <v>0</v>
      </c>
      <c r="F195" s="1">
        <v>0</v>
      </c>
      <c r="G195" s="2">
        <f t="shared" si="0"/>
        <v>4007.65</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2418</v>
      </c>
      <c r="D197" s="1">
        <f>'PR-RAS'!E201</f>
        <v>387</v>
      </c>
      <c r="E197" s="1">
        <v>0</v>
      </c>
      <c r="F197" s="1">
        <v>0</v>
      </c>
      <c r="G197" s="2">
        <f t="shared" si="0"/>
        <v>625.63</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1957</v>
      </c>
      <c r="D198" s="1">
        <f>'PR-RAS'!E202</f>
        <v>2471</v>
      </c>
      <c r="E198" s="1">
        <v>0</v>
      </c>
      <c r="F198" s="1">
        <v>0</v>
      </c>
      <c r="G198" s="2">
        <f t="shared" si="0"/>
        <v>1359.1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1957</v>
      </c>
      <c r="D212" s="1">
        <f>'PR-RAS'!E216</f>
        <v>2471</v>
      </c>
      <c r="E212" s="1">
        <v>0</v>
      </c>
      <c r="F212" s="1">
        <v>0</v>
      </c>
      <c r="G212" s="2">
        <f t="shared" si="0"/>
        <v>1455.69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1950</v>
      </c>
      <c r="D213" s="1">
        <f>'PR-RAS'!E217</f>
        <v>2447</v>
      </c>
      <c r="E213" s="1">
        <v>0</v>
      </c>
      <c r="F213" s="1">
        <v>0</v>
      </c>
      <c r="G213" s="2">
        <f t="shared" si="0"/>
        <v>1450.93</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v>
      </c>
      <c r="D215" s="1">
        <f>'PR-RAS'!E219</f>
        <v>24</v>
      </c>
      <c r="E215" s="1">
        <v>0</v>
      </c>
      <c r="F215" s="1">
        <v>0</v>
      </c>
      <c r="G215" s="2">
        <f t="shared" si="0"/>
        <v>11.77</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148000</v>
      </c>
      <c r="E226" s="1">
        <v>0</v>
      </c>
      <c r="F226" s="1">
        <v>0</v>
      </c>
      <c r="G226" s="2">
        <f t="shared" si="0"/>
        <v>66600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135395</v>
      </c>
      <c r="E227" s="1">
        <v>0</v>
      </c>
      <c r="F227" s="1">
        <v>0</v>
      </c>
      <c r="G227" s="2">
        <f t="shared" si="0"/>
        <v>61198.54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32076</v>
      </c>
      <c r="E228" s="1">
        <v>0</v>
      </c>
      <c r="F228" s="1">
        <v>0</v>
      </c>
      <c r="G228" s="2">
        <f t="shared" si="0"/>
        <v>14562.5</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103319</v>
      </c>
      <c r="E229" s="1">
        <v>0</v>
      </c>
      <c r="F229" s="1">
        <v>0</v>
      </c>
      <c r="G229" s="2">
        <f t="shared" si="0"/>
        <v>47113.46</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12604</v>
      </c>
      <c r="E250" s="1">
        <v>0</v>
      </c>
      <c r="F250" s="1">
        <v>0</v>
      </c>
      <c r="G250" s="2">
        <f t="shared" si="0"/>
        <v>6276.79</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12009</v>
      </c>
      <c r="E251" s="1">
        <v>0</v>
      </c>
      <c r="F251" s="1">
        <v>0</v>
      </c>
      <c r="G251" s="2">
        <f t="shared" si="0"/>
        <v>6004.5</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595</v>
      </c>
      <c r="E252" s="1">
        <v>0</v>
      </c>
      <c r="F252" s="1">
        <v>0</v>
      </c>
      <c r="G252" s="2">
        <f t="shared" si="0"/>
        <v>298.69</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2699</v>
      </c>
      <c r="E258" s="1">
        <v>0</v>
      </c>
      <c r="F258" s="1">
        <v>0</v>
      </c>
      <c r="G258" s="2">
        <f t="shared" si="0"/>
        <v>1387.29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2699</v>
      </c>
      <c r="E265" s="1">
        <v>0</v>
      </c>
      <c r="F265" s="1">
        <v>0</v>
      </c>
      <c r="G265" s="2">
        <f t="shared" si="0"/>
        <v>1425.07</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2699</v>
      </c>
      <c r="E266" s="1">
        <v>0</v>
      </c>
      <c r="F266" s="1">
        <v>0</v>
      </c>
      <c r="G266" s="2">
        <f t="shared" si="0"/>
        <v>1430.47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14994</v>
      </c>
      <c r="E269" s="1">
        <v>0</v>
      </c>
      <c r="F269" s="1">
        <v>0</v>
      </c>
      <c r="G269" s="2">
        <f t="shared" si="0"/>
        <v>8036.78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14994</v>
      </c>
      <c r="E270" s="1">
        <v>0</v>
      </c>
      <c r="F270" s="1">
        <v>0</v>
      </c>
      <c r="G270" s="2">
        <f t="shared" si="0"/>
        <v>8066.77</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14994</v>
      </c>
      <c r="E273" s="1">
        <v>0</v>
      </c>
      <c r="F273" s="1">
        <v>0</v>
      </c>
      <c r="G273" s="2">
        <f t="shared" si="0"/>
        <v>8156.74</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3519789</v>
      </c>
      <c r="D295" s="1">
        <f>'PR-RAS'!E299</f>
        <v>4328253</v>
      </c>
      <c r="E295" s="1">
        <v>0</v>
      </c>
      <c r="F295" s="1">
        <v>0</v>
      </c>
      <c r="G295" s="2">
        <f t="shared" si="12"/>
        <v>3579830.73</v>
      </c>
      <c r="H295" s="2">
        <f t="shared" si="1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940785</v>
      </c>
      <c r="E296" s="1">
        <v>0</v>
      </c>
      <c r="F296" s="1">
        <v>0</v>
      </c>
      <c r="G296" s="2">
        <f t="shared" si="12"/>
        <v>555063.15</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375404</v>
      </c>
      <c r="D297" s="1">
        <f>'PR-RAS'!E301</f>
        <v>0</v>
      </c>
      <c r="E297" s="1">
        <v>0</v>
      </c>
      <c r="F297" s="1">
        <v>0</v>
      </c>
      <c r="G297" s="2">
        <f t="shared" si="12"/>
        <v>111119.58</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144256</v>
      </c>
      <c r="D298" s="1">
        <f>'PR-RAS'!E302</f>
        <v>107180</v>
      </c>
      <c r="E298" s="1">
        <v>0</v>
      </c>
      <c r="F298" s="1">
        <v>0</v>
      </c>
      <c r="G298" s="2">
        <f t="shared" si="12"/>
        <v>106508.95</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611428</v>
      </c>
      <c r="D300" s="1">
        <f>'PR-RAS'!E304</f>
        <v>550851</v>
      </c>
      <c r="E300" s="1">
        <v>0</v>
      </c>
      <c r="F300" s="1">
        <v>0</v>
      </c>
      <c r="G300" s="2">
        <f t="shared" si="12"/>
        <v>512225.87</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337308</v>
      </c>
      <c r="D301" s="1">
        <f>'PR-RAS'!E305</f>
        <v>279083</v>
      </c>
      <c r="E301" s="1">
        <v>0</v>
      </c>
      <c r="F301" s="1">
        <v>0</v>
      </c>
      <c r="G301" s="2">
        <f t="shared" si="12"/>
        <v>268642.2</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218513</v>
      </c>
      <c r="D302" s="1">
        <f>'PR-RAS'!E306</f>
        <v>209382</v>
      </c>
      <c r="E302" s="1">
        <v>0</v>
      </c>
      <c r="F302" s="1">
        <v>0</v>
      </c>
      <c r="G302" s="2">
        <f t="shared" si="12"/>
        <v>191820.38</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15812</v>
      </c>
      <c r="D355" s="1">
        <f>'PR-RAS'!E360</f>
        <v>95723</v>
      </c>
      <c r="E355" s="1">
        <v>0</v>
      </c>
      <c r="F355" s="1">
        <v>0</v>
      </c>
      <c r="G355" s="2">
        <f t="shared" si="12"/>
        <v>73369.33</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415</v>
      </c>
      <c r="E356" s="1">
        <v>0</v>
      </c>
      <c r="F356" s="1">
        <v>0</v>
      </c>
      <c r="G356" s="2">
        <f t="shared" si="12"/>
        <v>294.64999999999998</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415</v>
      </c>
      <c r="E361" s="1">
        <v>0</v>
      </c>
      <c r="F361" s="1">
        <v>0</v>
      </c>
      <c r="G361" s="2">
        <f t="shared" si="12"/>
        <v>298.8</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415</v>
      </c>
      <c r="E364" s="1">
        <v>0</v>
      </c>
      <c r="F364" s="1">
        <v>0</v>
      </c>
      <c r="G364" s="2">
        <f t="shared" si="12"/>
        <v>301.29000000000002</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14093</v>
      </c>
      <c r="D368" s="1">
        <f>'PR-RAS'!E373</f>
        <v>95308</v>
      </c>
      <c r="E368" s="1">
        <v>0</v>
      </c>
      <c r="F368" s="1">
        <v>0</v>
      </c>
      <c r="G368" s="2">
        <f t="shared" si="12"/>
        <v>75128.2</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14093</v>
      </c>
      <c r="D374" s="1">
        <f>'PR-RAS'!E379</f>
        <v>95308</v>
      </c>
      <c r="E374" s="1">
        <v>0</v>
      </c>
      <c r="F374" s="1">
        <v>0</v>
      </c>
      <c r="G374" s="2">
        <f t="shared" si="12"/>
        <v>76356.460000000006</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4356</v>
      </c>
      <c r="D375" s="1">
        <f>'PR-RAS'!E380</f>
        <v>3669</v>
      </c>
      <c r="E375" s="1">
        <v>0</v>
      </c>
      <c r="F375" s="1">
        <v>0</v>
      </c>
      <c r="G375" s="2">
        <f t="shared" si="12"/>
        <v>4373.5600000000004</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199</v>
      </c>
      <c r="E377" s="1">
        <v>0</v>
      </c>
      <c r="F377" s="1">
        <v>0</v>
      </c>
      <c r="G377" s="2">
        <f t="shared" si="12"/>
        <v>149.65</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9738</v>
      </c>
      <c r="D378" s="1">
        <f>'PR-RAS'!E383</f>
        <v>91440</v>
      </c>
      <c r="E378" s="1">
        <v>0</v>
      </c>
      <c r="F378" s="1">
        <v>0</v>
      </c>
      <c r="G378" s="2">
        <f t="shared" si="12"/>
        <v>72616.990000000005</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1719</v>
      </c>
      <c r="D407" s="1">
        <f>'PR-RAS'!E412</f>
        <v>0</v>
      </c>
      <c r="E407" s="1">
        <v>0</v>
      </c>
      <c r="F407" s="1">
        <v>0</v>
      </c>
      <c r="G407" s="2">
        <f t="shared" si="12"/>
        <v>697.91</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1719</v>
      </c>
      <c r="D408" s="1">
        <f>'PR-RAS'!E413</f>
        <v>0</v>
      </c>
      <c r="E408" s="1">
        <v>0</v>
      </c>
      <c r="F408" s="1">
        <v>0</v>
      </c>
      <c r="G408" s="2">
        <f t="shared" si="12"/>
        <v>699.63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15812</v>
      </c>
      <c r="D413" s="1">
        <f>'PR-RAS'!E418</f>
        <v>95723</v>
      </c>
      <c r="E413" s="1">
        <v>0</v>
      </c>
      <c r="F413" s="1">
        <v>0</v>
      </c>
      <c r="G413" s="2">
        <f t="shared" si="12"/>
        <v>85390.3</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681075</v>
      </c>
      <c r="D415" s="1">
        <f>'PR-RAS'!E420</f>
        <v>728883</v>
      </c>
      <c r="E415" s="1">
        <v>0</v>
      </c>
      <c r="F415" s="1">
        <v>0</v>
      </c>
      <c r="G415" s="2">
        <f t="shared" si="12"/>
        <v>885480.17</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3144385</v>
      </c>
      <c r="D417" s="1">
        <f>'PR-RAS'!E422</f>
        <v>5269038</v>
      </c>
      <c r="E417" s="1">
        <v>0</v>
      </c>
      <c r="F417" s="1">
        <v>0</v>
      </c>
      <c r="G417" s="2">
        <f t="shared" si="12"/>
        <v>5691903.7800000003</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3535601</v>
      </c>
      <c r="D418" s="1">
        <f>'PR-RAS'!E423</f>
        <v>4423976</v>
      </c>
      <c r="E418" s="1">
        <v>0</v>
      </c>
      <c r="F418" s="1">
        <v>0</v>
      </c>
      <c r="G418" s="2">
        <f t="shared" si="12"/>
        <v>5163941.5999999996</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845062</v>
      </c>
      <c r="E419" s="1">
        <v>0</v>
      </c>
      <c r="F419" s="1">
        <v>0</v>
      </c>
      <c r="G419" s="2">
        <f t="shared" si="12"/>
        <v>706471.83</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391216</v>
      </c>
      <c r="D420" s="1">
        <f>'PR-RAS'!E425</f>
        <v>0</v>
      </c>
      <c r="E420" s="1">
        <v>0</v>
      </c>
      <c r="F420" s="1">
        <v>0</v>
      </c>
      <c r="G420" s="2">
        <f t="shared" si="12"/>
        <v>163919.5</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536819</v>
      </c>
      <c r="D422" s="1">
        <f>'PR-RAS'!E427</f>
        <v>621703</v>
      </c>
      <c r="E422" s="1">
        <v>0</v>
      </c>
      <c r="F422" s="1">
        <v>0</v>
      </c>
      <c r="G422" s="2">
        <f t="shared" si="12"/>
        <v>749474.73</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611428</v>
      </c>
      <c r="D423" s="1">
        <f>'PR-RAS'!E428</f>
        <v>550851</v>
      </c>
      <c r="E423" s="1">
        <v>0</v>
      </c>
      <c r="F423" s="1">
        <v>0</v>
      </c>
      <c r="G423" s="2">
        <f t="shared" si="12"/>
        <v>722940.86</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3144385</v>
      </c>
      <c r="D637" s="1">
        <f>'PR-RAS'!E643</f>
        <v>5269038</v>
      </c>
      <c r="E637" s="1">
        <v>0</v>
      </c>
      <c r="F637" s="1">
        <v>0</v>
      </c>
      <c r="G637" s="2">
        <f t="shared" si="14"/>
        <v>8702045.1999999993</v>
      </c>
      <c r="H637" s="2">
        <f t="shared" si="15"/>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3535601</v>
      </c>
      <c r="D638" s="1">
        <f>'PR-RAS'!E644</f>
        <v>4423976</v>
      </c>
      <c r="E638" s="1">
        <v>0</v>
      </c>
      <c r="F638" s="1">
        <v>0</v>
      </c>
      <c r="G638" s="2">
        <f t="shared" si="14"/>
        <v>7888323.2599999998</v>
      </c>
      <c r="H638" s="2">
        <f t="shared" si="1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845062</v>
      </c>
      <c r="E639" s="1">
        <v>0</v>
      </c>
      <c r="F639" s="1">
        <v>0</v>
      </c>
      <c r="G639" s="2">
        <f t="shared" si="14"/>
        <v>1078299.1100000001</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391216</v>
      </c>
      <c r="D640" s="1">
        <f>'PR-RAS'!E646</f>
        <v>0</v>
      </c>
      <c r="E640" s="1">
        <v>0</v>
      </c>
      <c r="F640" s="1">
        <v>0</v>
      </c>
      <c r="G640" s="2">
        <f t="shared" si="14"/>
        <v>249987.02</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536819</v>
      </c>
      <c r="D642" s="1">
        <f>'PR-RAS'!E648</f>
        <v>621703</v>
      </c>
      <c r="E642" s="1">
        <v>0</v>
      </c>
      <c r="F642" s="1">
        <v>0</v>
      </c>
      <c r="G642" s="2">
        <f t="shared" si="14"/>
        <v>1141124.23</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223359</v>
      </c>
      <c r="E643" s="1">
        <v>0</v>
      </c>
      <c r="F643" s="1">
        <v>0</v>
      </c>
      <c r="G643" s="2">
        <f t="shared" si="14"/>
        <v>286792.96000000002</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928035</v>
      </c>
      <c r="D644" s="1">
        <f>'PR-RAS'!E650</f>
        <v>0</v>
      </c>
      <c r="E644" s="1">
        <v>0</v>
      </c>
      <c r="F644" s="1">
        <v>0</v>
      </c>
      <c r="G644" s="2">
        <f t="shared" si="14"/>
        <v>596726.51</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491352</v>
      </c>
      <c r="D646" s="1">
        <f>'PR-RAS'!E653</f>
        <v>691028</v>
      </c>
      <c r="E646" s="1">
        <v>0</v>
      </c>
      <c r="F646" s="1">
        <v>0</v>
      </c>
      <c r="G646" s="2">
        <f t="shared" si="14"/>
        <v>1208348.1599999999</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3324201</v>
      </c>
      <c r="D647" s="1">
        <f>'PR-RAS'!E654</f>
        <v>4759783</v>
      </c>
      <c r="E647" s="1">
        <v>0</v>
      </c>
      <c r="F647" s="1">
        <v>0</v>
      </c>
      <c r="G647" s="2">
        <f t="shared" si="14"/>
        <v>8297073.4800000004</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3284479</v>
      </c>
      <c r="D648" s="1">
        <f>'PR-RAS'!E655</f>
        <v>4820828</v>
      </c>
      <c r="E648" s="1">
        <v>0</v>
      </c>
      <c r="F648" s="1">
        <v>0</v>
      </c>
      <c r="G648" s="2">
        <f t="shared" si="14"/>
        <v>8363209.3499999996</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531073</v>
      </c>
      <c r="D649" s="1">
        <f>'PR-RAS'!E656</f>
        <v>629983</v>
      </c>
      <c r="E649" s="1">
        <v>0</v>
      </c>
      <c r="F649" s="1">
        <v>0</v>
      </c>
      <c r="G649" s="2">
        <f t="shared" si="14"/>
        <v>1160593.27</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152</v>
      </c>
      <c r="D651" s="1">
        <f>'PR-RAS'!E658</f>
        <v>153</v>
      </c>
      <c r="E651" s="1">
        <v>0</v>
      </c>
      <c r="F651" s="1">
        <v>0</v>
      </c>
      <c r="G651" s="2">
        <f t="shared" si="14"/>
        <v>297.7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139</v>
      </c>
      <c r="D653" s="1">
        <f>'PR-RAS'!E660</f>
        <v>134</v>
      </c>
      <c r="E653" s="1">
        <v>0</v>
      </c>
      <c r="F653" s="1">
        <v>0</v>
      </c>
      <c r="G653" s="2">
        <f t="shared" si="14"/>
        <v>265.36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42203</v>
      </c>
      <c r="D670" s="1">
        <f>'PR-RAS'!E677</f>
        <v>0</v>
      </c>
      <c r="E670" s="1">
        <v>0</v>
      </c>
      <c r="F670" s="1">
        <v>0</v>
      </c>
      <c r="G670" s="2">
        <f t="shared" si="14"/>
        <v>28233.81</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773016</v>
      </c>
      <c r="E676" s="1">
        <v>0</v>
      </c>
      <c r="F676" s="1">
        <v>0</v>
      </c>
      <c r="G676" s="2">
        <f t="shared" si="14"/>
        <v>1043571.6</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5000</v>
      </c>
      <c r="D677" s="1">
        <f>'PR-RAS'!E684</f>
        <v>26663</v>
      </c>
      <c r="E677" s="1">
        <v>0</v>
      </c>
      <c r="F677" s="1">
        <v>0</v>
      </c>
      <c r="G677" s="2">
        <f t="shared" si="14"/>
        <v>39428.379999999997</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20518</v>
      </c>
      <c r="D695" s="1">
        <f>'PR-RAS'!E702</f>
        <v>148365</v>
      </c>
      <c r="E695" s="1">
        <v>0</v>
      </c>
      <c r="F695" s="1">
        <v>0</v>
      </c>
      <c r="G695" s="2">
        <f t="shared" si="14"/>
        <v>220170.11</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38375</v>
      </c>
      <c r="D698" s="1">
        <f>'PR-RAS'!E705</f>
        <v>0</v>
      </c>
      <c r="E698" s="1">
        <v>0</v>
      </c>
      <c r="F698" s="1">
        <v>0</v>
      </c>
      <c r="G698" s="2">
        <f t="shared" si="14"/>
        <v>26747.38</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131016</v>
      </c>
      <c r="E699" s="1">
        <v>0</v>
      </c>
      <c r="F699" s="1">
        <v>0</v>
      </c>
      <c r="G699" s="2">
        <f t="shared" si="14"/>
        <v>182898.34</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159777</v>
      </c>
      <c r="D717" s="1">
        <f>'PR-RAS'!E724</f>
        <v>197695</v>
      </c>
      <c r="E717" s="1">
        <v>0</v>
      </c>
      <c r="F717" s="1">
        <v>0</v>
      </c>
      <c r="G717" s="2">
        <f t="shared" si="14"/>
        <v>397499.57</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7445</v>
      </c>
      <c r="D719" s="1">
        <f>'PR-RAS'!E726</f>
        <v>1841</v>
      </c>
      <c r="E719" s="1">
        <v>0</v>
      </c>
      <c r="F719" s="1">
        <v>0</v>
      </c>
      <c r="G719" s="2">
        <f t="shared" si="14"/>
        <v>7989.19</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4856</v>
      </c>
      <c r="D726" s="1">
        <f>'PR-RAS'!E733</f>
        <v>3090</v>
      </c>
      <c r="E726" s="1">
        <v>0</v>
      </c>
      <c r="F726" s="1">
        <v>0</v>
      </c>
      <c r="G726" s="2">
        <f t="shared" si="14"/>
        <v>8001.1</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37388</v>
      </c>
      <c r="D727" s="1">
        <f>'PR-RAS'!E734</f>
        <v>42162</v>
      </c>
      <c r="E727" s="1">
        <v>0</v>
      </c>
      <c r="F727" s="1">
        <v>0</v>
      </c>
      <c r="G727" s="2">
        <f t="shared" si="14"/>
        <v>88362.91</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3000</v>
      </c>
      <c r="D729" s="1">
        <f>'PR-RAS'!E736</f>
        <v>0</v>
      </c>
      <c r="E729" s="1">
        <v>0</v>
      </c>
      <c r="F729" s="1">
        <v>0</v>
      </c>
      <c r="G729" s="2">
        <f t="shared" si="14"/>
        <v>2184</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8975</v>
      </c>
      <c r="E730" s="1">
        <v>0</v>
      </c>
      <c r="F730" s="1">
        <v>0</v>
      </c>
      <c r="G730" s="2">
        <f t="shared" si="14"/>
        <v>13085.55</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22239</v>
      </c>
      <c r="D731" s="1">
        <f>'PR-RAS'!E738</f>
        <v>29048</v>
      </c>
      <c r="E731" s="1">
        <v>0</v>
      </c>
      <c r="F731" s="1">
        <v>0</v>
      </c>
      <c r="G731" s="2">
        <f t="shared" si="14"/>
        <v>58644.55</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5925</v>
      </c>
      <c r="D734" s="1">
        <f>'PR-RAS'!E741</f>
        <v>6064</v>
      </c>
      <c r="E734" s="1">
        <v>0</v>
      </c>
      <c r="F734" s="1">
        <v>0</v>
      </c>
      <c r="G734" s="2">
        <f t="shared" si="14"/>
        <v>13232.85</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12009</v>
      </c>
      <c r="E810" s="1">
        <v>0</v>
      </c>
      <c r="F810" s="1">
        <v>0</v>
      </c>
      <c r="G810" s="2">
        <f t="shared" si="14"/>
        <v>19430.560000000001</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595</v>
      </c>
      <c r="E819" s="1">
        <v>0</v>
      </c>
      <c r="F819" s="1">
        <v>0</v>
      </c>
      <c r="G819" s="2">
        <f t="shared" si="14"/>
        <v>973.42</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2699</v>
      </c>
      <c r="E839" s="1">
        <v>0</v>
      </c>
      <c r="F839" s="1">
        <v>0</v>
      </c>
      <c r="G839" s="2">
        <f t="shared" si="34"/>
        <v>4523.5200000000004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1246197</v>
      </c>
      <c r="D1582" s="6"/>
      <c r="E1582" s="6">
        <v>0</v>
      </c>
      <c r="F1582" s="6">
        <v>0</v>
      </c>
      <c r="G1582" s="7">
        <f t="shared" ref="G1582:G1686" si="70">B1582/1000*C1582</f>
        <v>1246.2</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4258637</v>
      </c>
      <c r="D1583" s="1">
        <v>0</v>
      </c>
      <c r="E1583" s="1">
        <v>0</v>
      </c>
      <c r="F1583" s="1">
        <v>0</v>
      </c>
      <c r="G1583" s="2">
        <f t="shared" si="70"/>
        <v>8517.27</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126923</v>
      </c>
      <c r="D1584" s="1">
        <v>0</v>
      </c>
      <c r="E1584" s="1">
        <v>0</v>
      </c>
      <c r="F1584" s="1">
        <v>0</v>
      </c>
      <c r="G1584" s="2">
        <f t="shared" si="70"/>
        <v>380.77</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4033705</v>
      </c>
      <c r="D1585" s="1">
        <v>0</v>
      </c>
      <c r="E1585" s="1">
        <v>0</v>
      </c>
      <c r="F1585" s="1">
        <v>0</v>
      </c>
      <c r="G1585" s="2">
        <f t="shared" si="70"/>
        <v>16134.82</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2673661</v>
      </c>
      <c r="D1586" s="1">
        <v>0</v>
      </c>
      <c r="E1586" s="1">
        <v>0</v>
      </c>
      <c r="F1586" s="1">
        <v>0</v>
      </c>
      <c r="G1586" s="2">
        <f t="shared" si="70"/>
        <v>13368.31</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1156939</v>
      </c>
      <c r="D1587" s="1">
        <v>0</v>
      </c>
      <c r="E1587" s="1">
        <v>0</v>
      </c>
      <c r="F1587" s="1">
        <v>0</v>
      </c>
      <c r="G1587" s="2">
        <f t="shared" si="70"/>
        <v>6941.63</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2185</v>
      </c>
      <c r="D1588" s="1">
        <v>0</v>
      </c>
      <c r="E1588" s="1">
        <v>0</v>
      </c>
      <c r="F1588" s="1">
        <v>0</v>
      </c>
      <c r="G1588" s="2">
        <f t="shared" si="70"/>
        <v>15.3</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2699</v>
      </c>
      <c r="D1591" s="1">
        <v>0</v>
      </c>
      <c r="E1591" s="1">
        <v>0</v>
      </c>
      <c r="F1591" s="1">
        <v>0</v>
      </c>
      <c r="G1591" s="2">
        <f t="shared" si="70"/>
        <v>26.99</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198222</v>
      </c>
      <c r="D1593" s="1">
        <v>0</v>
      </c>
      <c r="E1593" s="1">
        <v>0</v>
      </c>
      <c r="F1593" s="1">
        <v>0</v>
      </c>
      <c r="G1593" s="2">
        <f t="shared" si="70"/>
        <v>2378.66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98009</v>
      </c>
      <c r="D1594" s="1">
        <v>0</v>
      </c>
      <c r="E1594" s="1">
        <v>0</v>
      </c>
      <c r="F1594" s="1">
        <v>0</v>
      </c>
      <c r="G1594" s="2">
        <f t="shared" si="70"/>
        <v>1274.1199999999999</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4700934</v>
      </c>
      <c r="D1602" s="1">
        <v>0</v>
      </c>
      <c r="E1602" s="1">
        <v>0</v>
      </c>
      <c r="F1602" s="1">
        <v>0</v>
      </c>
      <c r="G1602" s="2">
        <f t="shared" si="70"/>
        <v>98719.61</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156983</v>
      </c>
      <c r="D1603" s="1">
        <v>0</v>
      </c>
      <c r="E1603" s="1">
        <v>0</v>
      </c>
      <c r="F1603" s="1">
        <v>0</v>
      </c>
      <c r="G1603" s="2">
        <f t="shared" si="70"/>
        <v>3453.63</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4442417</v>
      </c>
      <c r="D1604" s="1">
        <v>0</v>
      </c>
      <c r="E1604" s="1">
        <v>0</v>
      </c>
      <c r="F1604" s="1">
        <v>0</v>
      </c>
      <c r="G1604" s="2">
        <f t="shared" si="70"/>
        <v>102175.59</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2658929</v>
      </c>
      <c r="D1605" s="1">
        <v>0</v>
      </c>
      <c r="E1605" s="1">
        <v>0</v>
      </c>
      <c r="F1605" s="1">
        <v>0</v>
      </c>
      <c r="G1605" s="2">
        <f t="shared" si="70"/>
        <v>63814.3</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1567872</v>
      </c>
      <c r="D1606" s="1">
        <v>0</v>
      </c>
      <c r="E1606" s="1">
        <v>0</v>
      </c>
      <c r="F1606" s="1">
        <v>0</v>
      </c>
      <c r="G1606" s="2">
        <f t="shared" si="70"/>
        <v>39196.800000000003</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2103</v>
      </c>
      <c r="D1607" s="1">
        <v>0</v>
      </c>
      <c r="E1607" s="1">
        <v>0</v>
      </c>
      <c r="F1607" s="1">
        <v>0</v>
      </c>
      <c r="G1607" s="2">
        <f t="shared" si="70"/>
        <v>54.68</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2699</v>
      </c>
      <c r="D1610" s="1">
        <v>0</v>
      </c>
      <c r="E1610" s="1">
        <v>0</v>
      </c>
      <c r="F1610" s="1">
        <v>0</v>
      </c>
      <c r="G1610" s="2">
        <f t="shared" si="70"/>
        <v>78.27</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210814</v>
      </c>
      <c r="D1612" s="1">
        <v>0</v>
      </c>
      <c r="E1612" s="1">
        <v>0</v>
      </c>
      <c r="F1612" s="1">
        <v>0</v>
      </c>
      <c r="G1612" s="2">
        <f t="shared" si="70"/>
        <v>6535.23</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101534</v>
      </c>
      <c r="D1613" s="1">
        <v>0</v>
      </c>
      <c r="E1613" s="1">
        <v>0</v>
      </c>
      <c r="F1613" s="1">
        <v>0</v>
      </c>
      <c r="G1613" s="2">
        <f t="shared" si="70"/>
        <v>3249.09</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803899</v>
      </c>
      <c r="D1621" s="1">
        <v>0</v>
      </c>
      <c r="E1621" s="1">
        <v>0</v>
      </c>
      <c r="F1621" s="1">
        <v>0</v>
      </c>
      <c r="G1621" s="2">
        <f t="shared" si="70"/>
        <v>32155.96</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64535</v>
      </c>
      <c r="D1622" s="1">
        <v>0</v>
      </c>
      <c r="E1622" s="1">
        <v>0</v>
      </c>
      <c r="F1622" s="1">
        <v>0</v>
      </c>
      <c r="G1622" s="2">
        <f t="shared" si="70"/>
        <v>2645.94</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9929</v>
      </c>
      <c r="D1623" s="1">
        <v>0</v>
      </c>
      <c r="E1623" s="1">
        <v>0</v>
      </c>
      <c r="F1623" s="1">
        <v>0</v>
      </c>
      <c r="G1623" s="2">
        <f t="shared" si="70"/>
        <v>417.02</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9929</v>
      </c>
      <c r="D1624" s="1">
        <v>0</v>
      </c>
      <c r="E1624" s="1">
        <v>0</v>
      </c>
      <c r="F1624" s="1">
        <v>0</v>
      </c>
      <c r="G1624" s="2">
        <f t="shared" si="70"/>
        <v>426.95</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54606</v>
      </c>
      <c r="D1628" s="1">
        <v>0</v>
      </c>
      <c r="E1628" s="1">
        <v>0</v>
      </c>
      <c r="F1628" s="1">
        <v>0</v>
      </c>
      <c r="G1628" s="2">
        <f t="shared" si="70"/>
        <v>2566.48</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54606</v>
      </c>
      <c r="D1634" s="1">
        <v>0</v>
      </c>
      <c r="E1634" s="1">
        <v>0</v>
      </c>
      <c r="F1634" s="1">
        <v>0</v>
      </c>
      <c r="G1634" s="2">
        <f t="shared" si="70"/>
        <v>2894.12</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54251</v>
      </c>
      <c r="D1635" s="1">
        <v>0</v>
      </c>
      <c r="E1635" s="1">
        <v>0</v>
      </c>
      <c r="F1635" s="1">
        <v>0</v>
      </c>
      <c r="G1635" s="2">
        <f t="shared" si="70"/>
        <v>2929.55</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355</v>
      </c>
      <c r="D1636" s="1">
        <v>0</v>
      </c>
      <c r="E1636" s="1">
        <v>0</v>
      </c>
      <c r="F1636" s="1">
        <v>0</v>
      </c>
      <c r="G1636" s="2">
        <f t="shared" si="70"/>
        <v>19.53</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739364</v>
      </c>
      <c r="D1681" s="1">
        <v>0</v>
      </c>
      <c r="E1681" s="1">
        <v>0</v>
      </c>
      <c r="F1681" s="1">
        <v>0</v>
      </c>
      <c r="G1681" s="2">
        <f t="shared" si="70"/>
        <v>73936.399999999994</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15836</v>
      </c>
      <c r="D1682" s="1">
        <v>0</v>
      </c>
      <c r="E1682" s="1">
        <v>0</v>
      </c>
      <c r="F1682" s="1">
        <v>0</v>
      </c>
      <c r="G1682" s="2">
        <f t="shared" si="70"/>
        <v>1599.44</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723528</v>
      </c>
      <c r="D1683" s="1">
        <v>0</v>
      </c>
      <c r="E1683" s="1">
        <v>0</v>
      </c>
      <c r="F1683" s="1">
        <v>0</v>
      </c>
      <c r="G1683" s="2">
        <f t="shared" si="70"/>
        <v>73799.86</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B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34073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3144384.67</v>
      </c>
      <c r="I16" s="298">
        <f>'PR-RAS'!E6</f>
        <v>5269037.6399999997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3519788.68</v>
      </c>
      <c r="I17" s="298">
        <f>'PR-RAS'!E152</f>
        <v>4328252.99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223358.5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928035.3</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1246196.98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803899.34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64535.09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739364.25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sheet="1" formatCells="0" formatColumns="0" formatRows="0" insertColumns="0" insertRows="0" insertHyperlinks="0" deleteColumns="0" deleteRows="0" selectLockedCells="1" sort="0" autoFilter="0" pivotTables="0"/>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425" sqref="D42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3144384.67</v>
      </c>
      <c r="E6" s="59">
        <f>E7+E43+E49+E82+E106+E125+E134+E140</f>
        <v>5269037.6399999997</v>
      </c>
      <c r="F6" s="44">
        <f t="shared" ref="F6:F132" si="0">IF(D6&lt;&gt;0,IF(E6/D6&gt;=100,"&gt;&gt;100",E6/D6*100),"-")</f>
        <v>167.6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106095.92</v>
      </c>
      <c r="E49" s="59">
        <f>E50+E53+E58+E61+E64+E68+E71+E74+E77</f>
        <v>1079060.54</v>
      </c>
      <c r="F49" s="44">
        <f t="shared" si="0"/>
        <v>1017.1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42202.54</v>
      </c>
      <c r="E61" s="59">
        <f t="shared" si="10"/>
        <v>0</v>
      </c>
      <c r="F61" s="44">
        <f t="shared" si="0"/>
        <v>0</v>
      </c>
    </row>
    <row r="62" spans="1:6" ht="12.75" customHeight="1" x14ac:dyDescent="0.2">
      <c r="A62" s="62">
        <v>6341</v>
      </c>
      <c r="B62" s="64" t="s">
        <v>175</v>
      </c>
      <c r="C62" s="267" t="s">
        <v>176</v>
      </c>
      <c r="D62" s="193">
        <v>42202.54</v>
      </c>
      <c r="E62" s="193">
        <v>0</v>
      </c>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5000</v>
      </c>
      <c r="E68" s="59">
        <f t="shared" si="11"/>
        <v>799679.16</v>
      </c>
      <c r="F68" s="44" t="str">
        <f t="shared" si="0"/>
        <v>&gt;&gt;100</v>
      </c>
    </row>
    <row r="69" spans="1:6" ht="12.75" customHeight="1" x14ac:dyDescent="0.2">
      <c r="A69" s="62" t="s">
        <v>189</v>
      </c>
      <c r="B69" s="63" t="s">
        <v>190</v>
      </c>
      <c r="C69" s="267" t="s">
        <v>189</v>
      </c>
      <c r="D69" s="193">
        <v>5000</v>
      </c>
      <c r="E69" s="193">
        <v>799679.16</v>
      </c>
      <c r="F69" s="44" t="str">
        <f t="shared" si="0"/>
        <v>&gt;&gt;100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58893.38</v>
      </c>
      <c r="E74" s="59">
        <f t="shared" si="13"/>
        <v>279381.38</v>
      </c>
      <c r="F74" s="44">
        <f t="shared" si="0"/>
        <v>474.4</v>
      </c>
    </row>
    <row r="75" spans="1:6" ht="12.75" customHeight="1" x14ac:dyDescent="0.2">
      <c r="A75" s="62" t="s">
        <v>201</v>
      </c>
      <c r="B75" s="64" t="s">
        <v>202</v>
      </c>
      <c r="C75" s="267" t="s">
        <v>201</v>
      </c>
      <c r="D75" s="193">
        <v>58893.38</v>
      </c>
      <c r="E75" s="193">
        <v>148365.26</v>
      </c>
      <c r="F75" s="44">
        <f t="shared" si="0"/>
        <v>251.9</v>
      </c>
    </row>
    <row r="76" spans="1:6" ht="12.75" customHeight="1" x14ac:dyDescent="0.2">
      <c r="A76" s="62" t="s">
        <v>203</v>
      </c>
      <c r="B76" s="64" t="s">
        <v>204</v>
      </c>
      <c r="C76" s="267" t="s">
        <v>203</v>
      </c>
      <c r="D76" s="193">
        <v>0</v>
      </c>
      <c r="E76" s="193">
        <v>131016.12</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125.33</v>
      </c>
      <c r="E82" s="59">
        <f t="shared" si="15"/>
        <v>0</v>
      </c>
      <c r="F82" s="44">
        <f t="shared" si="0"/>
        <v>0</v>
      </c>
    </row>
    <row r="83" spans="1:6" ht="12.75" customHeight="1" x14ac:dyDescent="0.2">
      <c r="A83" s="62">
        <v>641</v>
      </c>
      <c r="B83" s="63" t="s">
        <v>217</v>
      </c>
      <c r="C83" s="267" t="s">
        <v>218</v>
      </c>
      <c r="D83" s="59">
        <f t="shared" ref="D83:E83" si="16">SUM(D84:D90)</f>
        <v>125.33</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125.33</v>
      </c>
      <c r="E86" s="193">
        <v>0</v>
      </c>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167353.73000000001</v>
      </c>
      <c r="E106" s="59">
        <f>E107+E112+E120+E124</f>
        <v>199536.06</v>
      </c>
      <c r="F106" s="44">
        <f t="shared" si="0"/>
        <v>119.2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167353.73000000001</v>
      </c>
      <c r="E112" s="59">
        <f t="shared" si="20"/>
        <v>199536.06</v>
      </c>
      <c r="F112" s="44">
        <f t="shared" si="0"/>
        <v>119.2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167353.73000000001</v>
      </c>
      <c r="E117" s="193">
        <v>199536.06</v>
      </c>
      <c r="F117" s="44">
        <f t="shared" si="0"/>
        <v>119.2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1209401.54</v>
      </c>
      <c r="E125" s="59">
        <f t="shared" si="22"/>
        <v>1137611</v>
      </c>
      <c r="F125" s="44">
        <f t="shared" si="0"/>
        <v>94.1</v>
      </c>
    </row>
    <row r="126" spans="1:6" ht="12.75" customHeight="1" x14ac:dyDescent="0.2">
      <c r="A126" s="62">
        <v>661</v>
      </c>
      <c r="B126" s="64" t="s">
        <v>303</v>
      </c>
      <c r="C126" s="267" t="s">
        <v>304</v>
      </c>
      <c r="D126" s="59">
        <f t="shared" ref="D126:E126" si="23">SUM(D127:D128)</f>
        <v>1205351.04</v>
      </c>
      <c r="E126" s="59">
        <f t="shared" si="23"/>
        <v>1137111</v>
      </c>
      <c r="F126" s="44">
        <f t="shared" si="0"/>
        <v>94.3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1205351.04</v>
      </c>
      <c r="E128" s="193">
        <v>1137111</v>
      </c>
      <c r="F128" s="44">
        <f t="shared" si="0"/>
        <v>94.3</v>
      </c>
    </row>
    <row r="129" spans="1:6" ht="36" x14ac:dyDescent="0.2">
      <c r="A129" s="62">
        <v>663</v>
      </c>
      <c r="B129" s="181" t="s">
        <v>309</v>
      </c>
      <c r="C129" s="267" t="s">
        <v>310</v>
      </c>
      <c r="D129" s="59">
        <f t="shared" ref="D129:E129" si="24">SUM(D130:D133)</f>
        <v>4050.5</v>
      </c>
      <c r="E129" s="59">
        <f t="shared" si="24"/>
        <v>500</v>
      </c>
      <c r="F129" s="44">
        <f t="shared" si="0"/>
        <v>12.3</v>
      </c>
    </row>
    <row r="130" spans="1:6" ht="12.75" customHeight="1" x14ac:dyDescent="0.2">
      <c r="A130" s="62">
        <v>6631</v>
      </c>
      <c r="B130" s="64" t="s">
        <v>311</v>
      </c>
      <c r="C130" s="267" t="s">
        <v>312</v>
      </c>
      <c r="D130" s="193">
        <v>1938</v>
      </c>
      <c r="E130" s="193">
        <v>500</v>
      </c>
      <c r="F130" s="44">
        <f t="shared" si="0"/>
        <v>25.8</v>
      </c>
    </row>
    <row r="131" spans="1:6" ht="12.75" customHeight="1" x14ac:dyDescent="0.2">
      <c r="A131" s="62">
        <v>6632</v>
      </c>
      <c r="B131" s="181" t="s">
        <v>313</v>
      </c>
      <c r="C131" s="267" t="s">
        <v>314</v>
      </c>
      <c r="D131" s="193">
        <v>2112.5</v>
      </c>
      <c r="E131" s="193">
        <v>0</v>
      </c>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1660014.3</v>
      </c>
      <c r="E134" s="59">
        <f t="shared" si="25"/>
        <v>2848411.67</v>
      </c>
      <c r="F134" s="44">
        <f t="shared" ref="F134:F229" si="26">IF(D134&lt;&gt;0,IF(E134/D134&gt;=100,"&gt;&gt;100",E134/D134*100),"-")</f>
        <v>171.6</v>
      </c>
    </row>
    <row r="135" spans="1:6" ht="24" x14ac:dyDescent="0.2">
      <c r="A135" s="62">
        <v>671</v>
      </c>
      <c r="B135" s="181" t="s">
        <v>321</v>
      </c>
      <c r="C135" s="267" t="s">
        <v>322</v>
      </c>
      <c r="D135" s="59">
        <f t="shared" ref="D135:E135" si="27">SUM(D136:D138)</f>
        <v>6868.41</v>
      </c>
      <c r="E135" s="59">
        <f t="shared" si="27"/>
        <v>681654.45</v>
      </c>
      <c r="F135" s="44">
        <f t="shared" si="26"/>
        <v>9924.5</v>
      </c>
    </row>
    <row r="136" spans="1:6" ht="12.75" customHeight="1" x14ac:dyDescent="0.2">
      <c r="A136" s="62">
        <v>6711</v>
      </c>
      <c r="B136" s="64" t="s">
        <v>323</v>
      </c>
      <c r="C136" s="267" t="s">
        <v>324</v>
      </c>
      <c r="D136" s="193">
        <v>6868.41</v>
      </c>
      <c r="E136" s="193">
        <v>681654.45</v>
      </c>
      <c r="F136" s="44">
        <f t="shared" si="26"/>
        <v>9924.5</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1653145.89</v>
      </c>
      <c r="E139" s="193">
        <v>2166757.2200000002</v>
      </c>
      <c r="F139" s="44">
        <f t="shared" si="26"/>
        <v>131.1</v>
      </c>
    </row>
    <row r="140" spans="1:6" ht="12.75" customHeight="1" x14ac:dyDescent="0.2">
      <c r="A140" s="62">
        <v>68</v>
      </c>
      <c r="B140" s="64" t="s">
        <v>331</v>
      </c>
      <c r="C140" s="267" t="s">
        <v>332</v>
      </c>
      <c r="D140" s="59">
        <f t="shared" ref="D140:E140" si="28">D141+D151</f>
        <v>1393.85</v>
      </c>
      <c r="E140" s="59">
        <f t="shared" si="28"/>
        <v>4418.37</v>
      </c>
      <c r="F140" s="44">
        <f t="shared" si="26"/>
        <v>317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1393.85</v>
      </c>
      <c r="E151" s="193">
        <v>4418.37</v>
      </c>
      <c r="F151" s="44">
        <f t="shared" si="26"/>
        <v>317</v>
      </c>
    </row>
    <row r="152" spans="1:6" ht="12.75" customHeight="1" x14ac:dyDescent="0.2">
      <c r="A152" s="62">
        <v>3</v>
      </c>
      <c r="B152" s="63" t="s">
        <v>355</v>
      </c>
      <c r="C152" s="267" t="s">
        <v>61</v>
      </c>
      <c r="D152" s="59">
        <f>D153+D164+D202+D221+D230+D262+D273</f>
        <v>3519788.68</v>
      </c>
      <c r="E152" s="59">
        <f>E153+E164+E202+E221+E230+E262+E273</f>
        <v>4328252.99</v>
      </c>
      <c r="F152" s="44">
        <f t="shared" si="26"/>
        <v>123</v>
      </c>
    </row>
    <row r="153" spans="1:6" ht="12.75" customHeight="1" x14ac:dyDescent="0.2">
      <c r="A153" s="62">
        <v>31</v>
      </c>
      <c r="B153" s="63" t="s">
        <v>356</v>
      </c>
      <c r="C153" s="267" t="s">
        <v>35</v>
      </c>
      <c r="D153" s="59">
        <f t="shared" ref="D153:E153" si="30">D154+D159+D160</f>
        <v>2426982.77</v>
      </c>
      <c r="E153" s="59">
        <f t="shared" si="30"/>
        <v>2650400.09</v>
      </c>
      <c r="F153" s="44">
        <f t="shared" si="26"/>
        <v>109.2</v>
      </c>
    </row>
    <row r="154" spans="1:6" ht="12.75" customHeight="1" x14ac:dyDescent="0.2">
      <c r="A154" s="62">
        <v>311</v>
      </c>
      <c r="B154" s="63" t="s">
        <v>357</v>
      </c>
      <c r="C154" s="267" t="s">
        <v>358</v>
      </c>
      <c r="D154" s="59">
        <f t="shared" ref="D154:E154" si="31">SUM(D155:D158)</f>
        <v>2032472.24</v>
      </c>
      <c r="E154" s="59">
        <f t="shared" si="31"/>
        <v>2221523.2400000002</v>
      </c>
      <c r="F154" s="44">
        <f t="shared" si="26"/>
        <v>109.3</v>
      </c>
    </row>
    <row r="155" spans="1:6" ht="12.75" customHeight="1" x14ac:dyDescent="0.2">
      <c r="A155" s="62">
        <v>3111</v>
      </c>
      <c r="B155" s="63" t="s">
        <v>359</v>
      </c>
      <c r="C155" s="267" t="s">
        <v>360</v>
      </c>
      <c r="D155" s="193">
        <v>1912093.88</v>
      </c>
      <c r="E155" s="193">
        <v>2142318.17</v>
      </c>
      <c r="F155" s="44">
        <f t="shared" si="26"/>
        <v>112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66065.100000000006</v>
      </c>
      <c r="E157" s="193">
        <v>75681.460000000006</v>
      </c>
      <c r="F157" s="44">
        <f t="shared" si="26"/>
        <v>114.6</v>
      </c>
    </row>
    <row r="158" spans="1:6" ht="12.75" customHeight="1" x14ac:dyDescent="0.2">
      <c r="A158" s="62">
        <v>3114</v>
      </c>
      <c r="B158" s="64" t="s">
        <v>365</v>
      </c>
      <c r="C158" s="267" t="s">
        <v>366</v>
      </c>
      <c r="D158" s="193">
        <v>54313.26</v>
      </c>
      <c r="E158" s="193">
        <v>3523.61</v>
      </c>
      <c r="F158" s="44">
        <f t="shared" si="26"/>
        <v>6.5</v>
      </c>
    </row>
    <row r="159" spans="1:6" ht="12.75" customHeight="1" x14ac:dyDescent="0.2">
      <c r="A159" s="62">
        <v>312</v>
      </c>
      <c r="B159" s="64" t="s">
        <v>367</v>
      </c>
      <c r="C159" s="267" t="s">
        <v>368</v>
      </c>
      <c r="D159" s="193">
        <v>69818.14</v>
      </c>
      <c r="E159" s="193">
        <v>70727.850000000006</v>
      </c>
      <c r="F159" s="44">
        <f t="shared" si="26"/>
        <v>101.3</v>
      </c>
    </row>
    <row r="160" spans="1:6" ht="12.75" customHeight="1" x14ac:dyDescent="0.2">
      <c r="A160" s="62">
        <v>313</v>
      </c>
      <c r="B160" s="64" t="s">
        <v>369</v>
      </c>
      <c r="C160" s="267" t="s">
        <v>370</v>
      </c>
      <c r="D160" s="59">
        <f t="shared" ref="D160:E160" si="32">SUM(D161:D163)</f>
        <v>324692.39</v>
      </c>
      <c r="E160" s="59">
        <f t="shared" si="32"/>
        <v>358149</v>
      </c>
      <c r="F160" s="44">
        <f t="shared" si="26"/>
        <v>110.3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324692.39</v>
      </c>
      <c r="E162" s="193">
        <v>358149</v>
      </c>
      <c r="F162" s="44">
        <f t="shared" si="26"/>
        <v>110.3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1090849.07</v>
      </c>
      <c r="E164" s="59">
        <f>E165+E170+E178+E188+E189+E194</f>
        <v>1509689.44</v>
      </c>
      <c r="F164" s="44">
        <f t="shared" si="26"/>
        <v>138.4</v>
      </c>
    </row>
    <row r="165" spans="1:6" ht="12.75" customHeight="1" x14ac:dyDescent="0.2">
      <c r="A165" s="62">
        <v>321</v>
      </c>
      <c r="B165" s="63" t="s">
        <v>379</v>
      </c>
      <c r="C165" s="267" t="s">
        <v>380</v>
      </c>
      <c r="D165" s="59">
        <f t="shared" ref="D165:E165" si="33">SUM(D166:D169)</f>
        <v>53822.42</v>
      </c>
      <c r="E165" s="59">
        <f t="shared" si="33"/>
        <v>67382.509999999995</v>
      </c>
      <c r="F165" s="44">
        <f t="shared" si="26"/>
        <v>125.2</v>
      </c>
    </row>
    <row r="166" spans="1:6" ht="12.75" customHeight="1" x14ac:dyDescent="0.2">
      <c r="A166" s="62">
        <v>3211</v>
      </c>
      <c r="B166" s="63" t="s">
        <v>381</v>
      </c>
      <c r="C166" s="267" t="s">
        <v>382</v>
      </c>
      <c r="D166" s="193">
        <v>10135.94</v>
      </c>
      <c r="E166" s="193">
        <v>8911.3700000000008</v>
      </c>
      <c r="F166" s="44">
        <f t="shared" si="26"/>
        <v>87.9</v>
      </c>
    </row>
    <row r="167" spans="1:6" ht="12.75" customHeight="1" x14ac:dyDescent="0.2">
      <c r="A167" s="62">
        <v>3212</v>
      </c>
      <c r="B167" s="63" t="s">
        <v>383</v>
      </c>
      <c r="C167" s="267" t="s">
        <v>384</v>
      </c>
      <c r="D167" s="193">
        <v>38432.89</v>
      </c>
      <c r="E167" s="193">
        <v>46665.99</v>
      </c>
      <c r="F167" s="44">
        <f t="shared" si="26"/>
        <v>121.4</v>
      </c>
    </row>
    <row r="168" spans="1:6" ht="12.75" customHeight="1" x14ac:dyDescent="0.2">
      <c r="A168" s="62">
        <v>3213</v>
      </c>
      <c r="B168" s="63" t="s">
        <v>385</v>
      </c>
      <c r="C168" s="267" t="s">
        <v>386</v>
      </c>
      <c r="D168" s="193">
        <v>5253.59</v>
      </c>
      <c r="E168" s="193">
        <v>11805.15</v>
      </c>
      <c r="F168" s="44">
        <f t="shared" si="26"/>
        <v>224.7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707537.81</v>
      </c>
      <c r="E170" s="59">
        <f t="shared" si="34"/>
        <v>99227.19</v>
      </c>
      <c r="F170" s="44">
        <f t="shared" si="26"/>
        <v>14</v>
      </c>
    </row>
    <row r="171" spans="1:6" ht="12.75" customHeight="1" x14ac:dyDescent="0.2">
      <c r="A171" s="62">
        <v>3221</v>
      </c>
      <c r="B171" s="63" t="s">
        <v>391</v>
      </c>
      <c r="C171" s="267" t="s">
        <v>392</v>
      </c>
      <c r="D171" s="193">
        <v>27697.51</v>
      </c>
      <c r="E171" s="193">
        <v>30966.57</v>
      </c>
      <c r="F171" s="44">
        <f t="shared" si="26"/>
        <v>111.8</v>
      </c>
    </row>
    <row r="172" spans="1:6" ht="12.75" customHeight="1" x14ac:dyDescent="0.2">
      <c r="A172" s="62">
        <v>3222</v>
      </c>
      <c r="B172" s="63" t="s">
        <v>393</v>
      </c>
      <c r="C172" s="267" t="s">
        <v>394</v>
      </c>
      <c r="D172" s="193">
        <v>609224.27</v>
      </c>
      <c r="E172" s="193">
        <v>0</v>
      </c>
      <c r="F172" s="44">
        <f t="shared" si="26"/>
        <v>0</v>
      </c>
    </row>
    <row r="173" spans="1:6" ht="12.75" customHeight="1" x14ac:dyDescent="0.2">
      <c r="A173" s="62">
        <v>3223</v>
      </c>
      <c r="B173" s="64" t="s">
        <v>395</v>
      </c>
      <c r="C173" s="267" t="s">
        <v>396</v>
      </c>
      <c r="D173" s="193">
        <v>64676.6</v>
      </c>
      <c r="E173" s="193">
        <v>64310.13</v>
      </c>
      <c r="F173" s="44">
        <f t="shared" si="26"/>
        <v>99.4</v>
      </c>
    </row>
    <row r="174" spans="1:6" ht="12.75" customHeight="1" x14ac:dyDescent="0.2">
      <c r="A174" s="62">
        <v>3224</v>
      </c>
      <c r="B174" s="64" t="s">
        <v>397</v>
      </c>
      <c r="C174" s="267" t="s">
        <v>398</v>
      </c>
      <c r="D174" s="193">
        <v>0</v>
      </c>
      <c r="E174" s="193"/>
      <c r="F174" s="44" t="str">
        <f t="shared" si="26"/>
        <v>-</v>
      </c>
    </row>
    <row r="175" spans="1:6" ht="12.75" customHeight="1" x14ac:dyDescent="0.2">
      <c r="A175" s="62">
        <v>3225</v>
      </c>
      <c r="B175" s="64" t="s">
        <v>399</v>
      </c>
      <c r="C175" s="267" t="s">
        <v>400</v>
      </c>
      <c r="D175" s="193">
        <v>3231.41</v>
      </c>
      <c r="E175" s="193">
        <v>3089.54</v>
      </c>
      <c r="F175" s="44">
        <f t="shared" si="26"/>
        <v>95.6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2708.02</v>
      </c>
      <c r="E177" s="193">
        <v>860.95</v>
      </c>
      <c r="F177" s="44">
        <f t="shared" si="26"/>
        <v>31.8</v>
      </c>
    </row>
    <row r="178" spans="1:6" ht="12.75" customHeight="1" x14ac:dyDescent="0.2">
      <c r="A178" s="62">
        <v>323</v>
      </c>
      <c r="B178" s="64" t="s">
        <v>405</v>
      </c>
      <c r="C178" s="267" t="s">
        <v>406</v>
      </c>
      <c r="D178" s="59">
        <f t="shared" ref="D178:E178" si="35">SUM(D179:D187)</f>
        <v>309154.90999999997</v>
      </c>
      <c r="E178" s="59">
        <f t="shared" si="35"/>
        <v>377456.74</v>
      </c>
      <c r="F178" s="44">
        <f t="shared" si="26"/>
        <v>122.1</v>
      </c>
    </row>
    <row r="179" spans="1:6" ht="12.75" customHeight="1" x14ac:dyDescent="0.2">
      <c r="A179" s="62">
        <v>3231</v>
      </c>
      <c r="B179" s="64" t="s">
        <v>407</v>
      </c>
      <c r="C179" s="267" t="s">
        <v>408</v>
      </c>
      <c r="D179" s="193">
        <v>29592.34</v>
      </c>
      <c r="E179" s="193">
        <v>29167.77</v>
      </c>
      <c r="F179" s="44">
        <f t="shared" si="26"/>
        <v>98.6</v>
      </c>
    </row>
    <row r="180" spans="1:6" ht="12.75" customHeight="1" x14ac:dyDescent="0.2">
      <c r="A180" s="62">
        <v>3232</v>
      </c>
      <c r="B180" s="64" t="s">
        <v>409</v>
      </c>
      <c r="C180" s="267" t="s">
        <v>410</v>
      </c>
      <c r="D180" s="193">
        <v>70336.09</v>
      </c>
      <c r="E180" s="193">
        <v>84367.25</v>
      </c>
      <c r="F180" s="44">
        <f t="shared" si="26"/>
        <v>119.9</v>
      </c>
    </row>
    <row r="181" spans="1:6" ht="12.75" customHeight="1" x14ac:dyDescent="0.2">
      <c r="A181" s="62">
        <v>3233</v>
      </c>
      <c r="B181" s="64" t="s">
        <v>411</v>
      </c>
      <c r="C181" s="267" t="s">
        <v>412</v>
      </c>
      <c r="D181" s="193">
        <v>4180.25</v>
      </c>
      <c r="E181" s="193">
        <v>6171.95</v>
      </c>
      <c r="F181" s="44">
        <f t="shared" si="26"/>
        <v>147.6</v>
      </c>
    </row>
    <row r="182" spans="1:6" ht="12.75" customHeight="1" x14ac:dyDescent="0.2">
      <c r="A182" s="62">
        <v>3234</v>
      </c>
      <c r="B182" s="64" t="s">
        <v>413</v>
      </c>
      <c r="C182" s="267" t="s">
        <v>414</v>
      </c>
      <c r="D182" s="193">
        <v>26022.49</v>
      </c>
      <c r="E182" s="193">
        <v>29057.81</v>
      </c>
      <c r="F182" s="44">
        <f t="shared" si="26"/>
        <v>111.7</v>
      </c>
    </row>
    <row r="183" spans="1:6" ht="12.75" customHeight="1" x14ac:dyDescent="0.2">
      <c r="A183" s="62">
        <v>3235</v>
      </c>
      <c r="B183" s="63" t="s">
        <v>415</v>
      </c>
      <c r="C183" s="267" t="s">
        <v>416</v>
      </c>
      <c r="D183" s="193">
        <v>24693.51</v>
      </c>
      <c r="E183" s="193">
        <v>24985.29</v>
      </c>
      <c r="F183" s="44">
        <f t="shared" si="26"/>
        <v>101.2</v>
      </c>
    </row>
    <row r="184" spans="1:6" ht="12.75" customHeight="1" x14ac:dyDescent="0.2">
      <c r="A184" s="62">
        <v>3236</v>
      </c>
      <c r="B184" s="63" t="s">
        <v>417</v>
      </c>
      <c r="C184" s="267" t="s">
        <v>418</v>
      </c>
      <c r="D184" s="193">
        <v>56138.99</v>
      </c>
      <c r="E184" s="193">
        <v>65286.57</v>
      </c>
      <c r="F184" s="44">
        <f t="shared" si="26"/>
        <v>116.3</v>
      </c>
    </row>
    <row r="185" spans="1:6" ht="12.75" customHeight="1" x14ac:dyDescent="0.2">
      <c r="A185" s="62">
        <v>3237</v>
      </c>
      <c r="B185" s="63" t="s">
        <v>419</v>
      </c>
      <c r="C185" s="267" t="s">
        <v>420</v>
      </c>
      <c r="D185" s="193">
        <v>29955.15</v>
      </c>
      <c r="E185" s="193">
        <v>52789.49</v>
      </c>
      <c r="F185" s="44">
        <f t="shared" si="26"/>
        <v>176.2</v>
      </c>
    </row>
    <row r="186" spans="1:6" ht="12.75" customHeight="1" x14ac:dyDescent="0.2">
      <c r="A186" s="62">
        <v>3238</v>
      </c>
      <c r="B186" s="63" t="s">
        <v>421</v>
      </c>
      <c r="C186" s="267" t="s">
        <v>422</v>
      </c>
      <c r="D186" s="193">
        <v>40584.39</v>
      </c>
      <c r="E186" s="193">
        <v>39415.01</v>
      </c>
      <c r="F186" s="44">
        <f t="shared" si="26"/>
        <v>97.1</v>
      </c>
    </row>
    <row r="187" spans="1:6" ht="12.75" customHeight="1" x14ac:dyDescent="0.2">
      <c r="A187" s="62">
        <v>3239</v>
      </c>
      <c r="B187" s="63" t="s">
        <v>423</v>
      </c>
      <c r="C187" s="267" t="s">
        <v>424</v>
      </c>
      <c r="D187" s="193">
        <v>27651.7</v>
      </c>
      <c r="E187" s="193">
        <v>46215.6</v>
      </c>
      <c r="F187" s="44">
        <f t="shared" si="26"/>
        <v>167.1</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947468.96</v>
      </c>
      <c r="F189" s="44" t="str">
        <f>IF(D189&lt;&gt;0,IF(E189/D189&gt;=100,"&gt;&gt;100",E189/D189*100),"-")</f>
        <v>-</v>
      </c>
    </row>
    <row r="190" spans="1:6" ht="12.75" customHeight="1" x14ac:dyDescent="0.2">
      <c r="A190" s="69" t="s">
        <v>429</v>
      </c>
      <c r="B190" s="64" t="s">
        <v>430</v>
      </c>
      <c r="C190" s="300" t="s">
        <v>429</v>
      </c>
      <c r="D190" s="191"/>
      <c r="E190" s="191">
        <v>886650.14</v>
      </c>
      <c r="F190" s="70" t="str">
        <f>IF(D190&lt;&gt;0,IF(E190/D190&gt;=100,"&gt;&gt;100",E190/D190*100),"-")</f>
        <v>-</v>
      </c>
    </row>
    <row r="191" spans="1:6" ht="12.75" customHeight="1" x14ac:dyDescent="0.2">
      <c r="A191" s="69" t="s">
        <v>431</v>
      </c>
      <c r="B191" s="64" t="s">
        <v>432</v>
      </c>
      <c r="C191" s="300" t="s">
        <v>431</v>
      </c>
      <c r="D191" s="191"/>
      <c r="E191" s="191">
        <v>60818.82</v>
      </c>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20333.93</v>
      </c>
      <c r="E194" s="59">
        <f t="shared" si="36"/>
        <v>18154.04</v>
      </c>
      <c r="F194" s="44">
        <f t="shared" si="26"/>
        <v>89.3</v>
      </c>
    </row>
    <row r="195" spans="1:6" ht="12.75" customHeight="1" x14ac:dyDescent="0.2">
      <c r="A195" s="62">
        <v>3291</v>
      </c>
      <c r="B195" s="182" t="s">
        <v>439</v>
      </c>
      <c r="C195" s="267" t="s">
        <v>440</v>
      </c>
      <c r="D195" s="193">
        <v>5925.21</v>
      </c>
      <c r="E195" s="193">
        <v>6063.96</v>
      </c>
      <c r="F195" s="44">
        <f t="shared" si="26"/>
        <v>102.3</v>
      </c>
    </row>
    <row r="196" spans="1:6" ht="12.75" customHeight="1" x14ac:dyDescent="0.2">
      <c r="A196" s="62">
        <v>3292</v>
      </c>
      <c r="B196" s="63" t="s">
        <v>441</v>
      </c>
      <c r="C196" s="267" t="s">
        <v>442</v>
      </c>
      <c r="D196" s="193">
        <v>1149.55</v>
      </c>
      <c r="E196" s="193">
        <v>774.31</v>
      </c>
      <c r="F196" s="44">
        <f t="shared" si="26"/>
        <v>67.400000000000006</v>
      </c>
    </row>
    <row r="197" spans="1:6" ht="12.75" customHeight="1" x14ac:dyDescent="0.2">
      <c r="A197" s="62">
        <v>3293</v>
      </c>
      <c r="B197" s="63" t="s">
        <v>443</v>
      </c>
      <c r="C197" s="267" t="s">
        <v>444</v>
      </c>
      <c r="D197" s="193">
        <v>398.42</v>
      </c>
      <c r="E197" s="193">
        <v>1889.9</v>
      </c>
      <c r="F197" s="44">
        <f t="shared" si="26"/>
        <v>474.3</v>
      </c>
    </row>
    <row r="198" spans="1:6" ht="12.75" customHeight="1" x14ac:dyDescent="0.2">
      <c r="A198" s="62">
        <v>3294</v>
      </c>
      <c r="B198" s="63" t="s">
        <v>445</v>
      </c>
      <c r="C198" s="267" t="s">
        <v>446</v>
      </c>
      <c r="D198" s="193">
        <v>2750.55</v>
      </c>
      <c r="E198" s="193">
        <v>2555.91</v>
      </c>
      <c r="F198" s="44">
        <f t="shared" si="26"/>
        <v>92.9</v>
      </c>
    </row>
    <row r="199" spans="1:6" ht="12.75" customHeight="1" x14ac:dyDescent="0.2">
      <c r="A199" s="62">
        <v>3295</v>
      </c>
      <c r="B199" s="63" t="s">
        <v>447</v>
      </c>
      <c r="C199" s="267" t="s">
        <v>448</v>
      </c>
      <c r="D199" s="193">
        <v>7692.12</v>
      </c>
      <c r="E199" s="193">
        <v>6482.93</v>
      </c>
      <c r="F199" s="44">
        <f t="shared" si="26"/>
        <v>84.3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2418.08</v>
      </c>
      <c r="E201" s="193">
        <v>387.03</v>
      </c>
      <c r="F201" s="44">
        <f t="shared" si="26"/>
        <v>16</v>
      </c>
    </row>
    <row r="202" spans="1:6" ht="12.75" customHeight="1" x14ac:dyDescent="0.2">
      <c r="A202" s="62">
        <v>34</v>
      </c>
      <c r="B202" s="182" t="s">
        <v>453</v>
      </c>
      <c r="C202" s="267" t="s">
        <v>454</v>
      </c>
      <c r="D202" s="59">
        <f t="shared" ref="D202:E202" si="37">D203+D208+D216</f>
        <v>1956.84</v>
      </c>
      <c r="E202" s="59">
        <f t="shared" si="37"/>
        <v>2470.7399999999998</v>
      </c>
      <c r="F202" s="44">
        <f t="shared" si="26"/>
        <v>126.3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1956.84</v>
      </c>
      <c r="E216" s="59">
        <f t="shared" si="40"/>
        <v>2470.7399999999998</v>
      </c>
      <c r="F216" s="44">
        <f t="shared" si="26"/>
        <v>126.3</v>
      </c>
    </row>
    <row r="217" spans="1:6" ht="12.75" customHeight="1" x14ac:dyDescent="0.2">
      <c r="A217" s="62">
        <v>3431</v>
      </c>
      <c r="B217" s="181" t="s">
        <v>483</v>
      </c>
      <c r="C217" s="267" t="s">
        <v>484</v>
      </c>
      <c r="D217" s="193">
        <v>1950.18</v>
      </c>
      <c r="E217" s="193">
        <v>2447.08</v>
      </c>
      <c r="F217" s="44">
        <f t="shared" si="26"/>
        <v>125.5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6.66</v>
      </c>
      <c r="E219" s="193">
        <v>23.66</v>
      </c>
      <c r="F219" s="44">
        <f t="shared" si="26"/>
        <v>355.3</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147999.62</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135395.25</v>
      </c>
      <c r="F231" s="44" t="str">
        <f t="shared" si="44"/>
        <v>-</v>
      </c>
    </row>
    <row r="232" spans="1:6" ht="12.75" customHeight="1" x14ac:dyDescent="0.2">
      <c r="A232" s="62">
        <v>3611</v>
      </c>
      <c r="B232" s="63" t="s">
        <v>513</v>
      </c>
      <c r="C232" s="267" t="s">
        <v>514</v>
      </c>
      <c r="D232" s="193">
        <v>0</v>
      </c>
      <c r="E232" s="193">
        <v>32076.3</v>
      </c>
      <c r="F232" s="44" t="str">
        <f t="shared" si="44"/>
        <v>-</v>
      </c>
    </row>
    <row r="233" spans="1:6" ht="12.75" customHeight="1" x14ac:dyDescent="0.2">
      <c r="A233" s="62">
        <v>3612</v>
      </c>
      <c r="B233" s="63" t="s">
        <v>515</v>
      </c>
      <c r="C233" s="267" t="s">
        <v>516</v>
      </c>
      <c r="D233" s="193">
        <v>0</v>
      </c>
      <c r="E233" s="193">
        <v>103318.95</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12604.37</v>
      </c>
      <c r="F254" s="44" t="str">
        <f t="shared" ref="F254:F261" si="53">IF(D254&lt;&gt;0,IF(E254/D254&gt;=100,"&gt;&gt;100",E254/D254*100),"-")</f>
        <v>-</v>
      </c>
    </row>
    <row r="255" spans="1:6" ht="12.75" customHeight="1" x14ac:dyDescent="0.2">
      <c r="A255" s="62" t="s">
        <v>556</v>
      </c>
      <c r="B255" s="63" t="s">
        <v>202</v>
      </c>
      <c r="C255" s="267" t="s">
        <v>556</v>
      </c>
      <c r="D255" s="193">
        <v>0</v>
      </c>
      <c r="E255" s="193">
        <v>12009.37</v>
      </c>
      <c r="F255" s="44" t="str">
        <f t="shared" si="53"/>
        <v>-</v>
      </c>
    </row>
    <row r="256" spans="1:6" ht="12.75" customHeight="1" x14ac:dyDescent="0.2">
      <c r="A256" s="62" t="s">
        <v>557</v>
      </c>
      <c r="B256" s="228" t="s">
        <v>204</v>
      </c>
      <c r="C256" s="267" t="s">
        <v>557</v>
      </c>
      <c r="D256" s="193">
        <v>0</v>
      </c>
      <c r="E256" s="193">
        <v>595</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2699.1</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2699.1</v>
      </c>
      <c r="F269" s="44" t="str">
        <f t="shared" ref="F269:F272" si="59">IF(D269&lt;&gt;0,IF(E269/D269&gt;=100,"&gt;&gt;100",E269/D269*100),"-")</f>
        <v>-</v>
      </c>
    </row>
    <row r="270" spans="1:6" ht="12.75" customHeight="1" x14ac:dyDescent="0.2">
      <c r="A270" s="62">
        <v>3721</v>
      </c>
      <c r="B270" s="64" t="s">
        <v>580</v>
      </c>
      <c r="C270" s="267" t="s">
        <v>581</v>
      </c>
      <c r="D270" s="193">
        <v>0</v>
      </c>
      <c r="E270" s="193">
        <v>2699.1</v>
      </c>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14994</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14994</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v>14994</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3519788.68</v>
      </c>
      <c r="E299" s="59">
        <f>E152-E297+E298</f>
        <v>4328252.99</v>
      </c>
      <c r="F299" s="44">
        <f t="shared" si="68"/>
        <v>123</v>
      </c>
    </row>
    <row r="300" spans="1:6" ht="12.75" customHeight="1" x14ac:dyDescent="0.2">
      <c r="A300" s="62" t="s">
        <v>629</v>
      </c>
      <c r="B300" s="63" t="s">
        <v>640</v>
      </c>
      <c r="C300" s="267" t="s">
        <v>641</v>
      </c>
      <c r="D300" s="59">
        <f>IF(D6&gt;=D299,D6-D299,0)</f>
        <v>0</v>
      </c>
      <c r="E300" s="59">
        <f>IF(E6&gt;=E299,E6-E299,0)</f>
        <v>940784.65</v>
      </c>
      <c r="F300" s="44" t="str">
        <f t="shared" si="68"/>
        <v>-</v>
      </c>
    </row>
    <row r="301" spans="1:6" ht="12.75" customHeight="1" x14ac:dyDescent="0.2">
      <c r="A301" s="62" t="s">
        <v>629</v>
      </c>
      <c r="B301" s="63" t="s">
        <v>642</v>
      </c>
      <c r="C301" s="267" t="s">
        <v>643</v>
      </c>
      <c r="D301" s="59">
        <f>IF(D299&gt;=D6,D299-D6,0)</f>
        <v>375404.01</v>
      </c>
      <c r="E301" s="59">
        <f>IF(E299&gt;=E6,E299-E6,0)</f>
        <v>0</v>
      </c>
      <c r="F301" s="44">
        <f t="shared" si="68"/>
        <v>0</v>
      </c>
    </row>
    <row r="302" spans="1:6" ht="12.75" customHeight="1" x14ac:dyDescent="0.2">
      <c r="A302" s="62">
        <v>92211</v>
      </c>
      <c r="B302" s="63" t="s">
        <v>644</v>
      </c>
      <c r="C302" s="267" t="s">
        <v>645</v>
      </c>
      <c r="D302" s="193">
        <v>144256.20000000001</v>
      </c>
      <c r="E302" s="193">
        <v>107179.61</v>
      </c>
      <c r="F302" s="44">
        <f t="shared" si="68"/>
        <v>74.3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611427.87</v>
      </c>
      <c r="E304" s="193">
        <v>550850.86</v>
      </c>
      <c r="F304" s="44">
        <f t="shared" si="68"/>
        <v>90.1</v>
      </c>
    </row>
    <row r="305" spans="1:6" ht="12" x14ac:dyDescent="0.2">
      <c r="A305" s="62">
        <v>9661</v>
      </c>
      <c r="B305" s="228" t="s">
        <v>650</v>
      </c>
      <c r="C305" s="267" t="s">
        <v>651</v>
      </c>
      <c r="D305" s="193">
        <v>337308.48</v>
      </c>
      <c r="E305" s="193">
        <v>279083.19</v>
      </c>
      <c r="F305" s="44">
        <f t="shared" si="68"/>
        <v>82.7</v>
      </c>
    </row>
    <row r="306" spans="1:6" ht="12.75" customHeight="1" x14ac:dyDescent="0.2">
      <c r="A306" s="269" t="s">
        <v>652</v>
      </c>
      <c r="B306" s="183" t="s">
        <v>653</v>
      </c>
      <c r="C306" s="270" t="s">
        <v>652</v>
      </c>
      <c r="D306" s="195">
        <v>218512.98</v>
      </c>
      <c r="E306" s="195">
        <v>209381.59</v>
      </c>
      <c r="F306" s="60">
        <f t="shared" si="68"/>
        <v>95.8</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15812.08</v>
      </c>
      <c r="E360" s="59">
        <f t="shared" si="86"/>
        <v>95723.02</v>
      </c>
      <c r="F360" s="44">
        <f t="shared" si="72"/>
        <v>605.4</v>
      </c>
    </row>
    <row r="361" spans="1:6" ht="12.75" customHeight="1" x14ac:dyDescent="0.2">
      <c r="A361" s="62">
        <v>41</v>
      </c>
      <c r="B361" s="63" t="s">
        <v>761</v>
      </c>
      <c r="C361" s="267" t="s">
        <v>762</v>
      </c>
      <c r="D361" s="59">
        <f t="shared" ref="D361:E361" si="87">D362+D366</f>
        <v>0</v>
      </c>
      <c r="E361" s="59">
        <f t="shared" si="87"/>
        <v>415</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415</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v>415</v>
      </c>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14093.38</v>
      </c>
      <c r="E373" s="59">
        <f t="shared" si="90"/>
        <v>95308.02</v>
      </c>
      <c r="F373" s="44">
        <f t="shared" si="72"/>
        <v>676.3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14093.38</v>
      </c>
      <c r="E379" s="59">
        <f t="shared" si="92"/>
        <v>95308.02</v>
      </c>
      <c r="F379" s="44">
        <f t="shared" si="72"/>
        <v>676.3</v>
      </c>
    </row>
    <row r="380" spans="1:6" ht="12.75" customHeight="1" x14ac:dyDescent="0.2">
      <c r="A380" s="62">
        <v>4221</v>
      </c>
      <c r="B380" s="63" t="s">
        <v>695</v>
      </c>
      <c r="C380" s="267" t="s">
        <v>787</v>
      </c>
      <c r="D380" s="193">
        <v>4355.88</v>
      </c>
      <c r="E380" s="193">
        <v>3668.75</v>
      </c>
      <c r="F380" s="44">
        <f t="shared" si="72"/>
        <v>84.2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198.95</v>
      </c>
      <c r="F382" s="44" t="str">
        <f t="shared" si="72"/>
        <v>-</v>
      </c>
    </row>
    <row r="383" spans="1:6" ht="12.75" customHeight="1" x14ac:dyDescent="0.2">
      <c r="A383" s="62">
        <v>4224</v>
      </c>
      <c r="B383" s="63" t="s">
        <v>701</v>
      </c>
      <c r="C383" s="267" t="s">
        <v>791</v>
      </c>
      <c r="D383" s="193">
        <v>9737.5</v>
      </c>
      <c r="E383" s="193">
        <v>91440.320000000007</v>
      </c>
      <c r="F383" s="44">
        <f t="shared" si="72"/>
        <v>939.1</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1718.7</v>
      </c>
      <c r="E412" s="59">
        <f t="shared" si="100"/>
        <v>0</v>
      </c>
      <c r="F412" s="44">
        <f t="shared" si="72"/>
        <v>0</v>
      </c>
    </row>
    <row r="413" spans="1:6" ht="12.75" customHeight="1" x14ac:dyDescent="0.2">
      <c r="A413" s="62">
        <v>451</v>
      </c>
      <c r="B413" s="63" t="s">
        <v>832</v>
      </c>
      <c r="C413" s="267" t="s">
        <v>833</v>
      </c>
      <c r="D413" s="193">
        <v>1718.7</v>
      </c>
      <c r="E413" s="193">
        <v>0</v>
      </c>
      <c r="F413" s="44">
        <f t="shared" si="72"/>
        <v>0</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15812.08</v>
      </c>
      <c r="E418" s="59">
        <f t="shared" si="102"/>
        <v>95723.02</v>
      </c>
      <c r="F418" s="44">
        <f t="shared" si="72"/>
        <v>605.4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681075.41</v>
      </c>
      <c r="E420" s="193">
        <v>728882.74</v>
      </c>
      <c r="F420" s="44">
        <f t="shared" si="72"/>
        <v>107</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3144384.67</v>
      </c>
      <c r="E422" s="59">
        <f>E6+E308</f>
        <v>5269037.6399999997</v>
      </c>
      <c r="F422" s="44">
        <f t="shared" si="72"/>
        <v>167.6</v>
      </c>
    </row>
    <row r="423" spans="1:6" ht="12.75" customHeight="1" x14ac:dyDescent="0.2">
      <c r="A423" s="62" t="s">
        <v>629</v>
      </c>
      <c r="B423" s="63" t="s">
        <v>852</v>
      </c>
      <c r="C423" s="267" t="s">
        <v>853</v>
      </c>
      <c r="D423" s="59">
        <f t="shared" ref="D423:E423" si="103">D299+D360</f>
        <v>3535600.76</v>
      </c>
      <c r="E423" s="59">
        <f t="shared" si="103"/>
        <v>4423976.01</v>
      </c>
      <c r="F423" s="44">
        <f t="shared" si="72"/>
        <v>125.1</v>
      </c>
    </row>
    <row r="424" spans="1:6" ht="12.75" customHeight="1" x14ac:dyDescent="0.2">
      <c r="A424" s="62" t="s">
        <v>629</v>
      </c>
      <c r="B424" s="63" t="s">
        <v>854</v>
      </c>
      <c r="C424" s="267" t="s">
        <v>855</v>
      </c>
      <c r="D424" s="59">
        <f t="shared" ref="D424:E424" si="104">IF(D422&gt;=D423,D422-D423,0)</f>
        <v>0</v>
      </c>
      <c r="E424" s="59">
        <f t="shared" si="104"/>
        <v>845061.63</v>
      </c>
      <c r="F424" s="44" t="str">
        <f t="shared" si="72"/>
        <v>-</v>
      </c>
    </row>
    <row r="425" spans="1:6" ht="12.75" customHeight="1" x14ac:dyDescent="0.2">
      <c r="A425" s="62" t="s">
        <v>629</v>
      </c>
      <c r="B425" s="63" t="s">
        <v>856</v>
      </c>
      <c r="C425" s="267" t="s">
        <v>857</v>
      </c>
      <c r="D425" s="59">
        <f t="shared" ref="D425:E425" si="105">IF(D423&gt;=D422,D423-D422,0)</f>
        <v>391216.09</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536819.21</v>
      </c>
      <c r="E427" s="59">
        <f t="shared" si="107"/>
        <v>621703.13</v>
      </c>
      <c r="F427" s="44">
        <f t="shared" si="72"/>
        <v>115.8</v>
      </c>
    </row>
    <row r="428" spans="1:6" ht="24" x14ac:dyDescent="0.2">
      <c r="A428" s="269" t="s">
        <v>863</v>
      </c>
      <c r="B428" s="263" t="s">
        <v>864</v>
      </c>
      <c r="C428" s="270" t="s">
        <v>865</v>
      </c>
      <c r="D428" s="80">
        <f t="shared" ref="D428:E428" si="108">D304+D421</f>
        <v>611427.87</v>
      </c>
      <c r="E428" s="80">
        <f t="shared" si="108"/>
        <v>550850.86</v>
      </c>
      <c r="F428" s="60">
        <f t="shared" si="72"/>
        <v>90.1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3144384.67</v>
      </c>
      <c r="E643" s="59">
        <f>E422+E430</f>
        <v>5269037.6399999997</v>
      </c>
      <c r="F643" s="44">
        <f t="shared" si="109"/>
        <v>167.6</v>
      </c>
    </row>
    <row r="644" spans="1:6" ht="12.75" customHeight="1" x14ac:dyDescent="0.2">
      <c r="A644" s="62" t="s">
        <v>629</v>
      </c>
      <c r="B644" s="63" t="s">
        <v>1285</v>
      </c>
      <c r="C644" s="267" t="s">
        <v>1286</v>
      </c>
      <c r="D644" s="59">
        <f>D423+D535</f>
        <v>3535600.76</v>
      </c>
      <c r="E644" s="59">
        <f>E423+E535</f>
        <v>4423976.01</v>
      </c>
      <c r="F644" s="44">
        <f t="shared" si="109"/>
        <v>125.1</v>
      </c>
    </row>
    <row r="645" spans="1:6" ht="12.75" customHeight="1" x14ac:dyDescent="0.2">
      <c r="A645" s="62" t="s">
        <v>629</v>
      </c>
      <c r="B645" s="63" t="s">
        <v>1287</v>
      </c>
      <c r="C645" s="267" t="s">
        <v>1288</v>
      </c>
      <c r="D645" s="59">
        <f t="shared" ref="D645:E645" si="163">IF(D643&gt;=D644,D643-D644,0)</f>
        <v>0</v>
      </c>
      <c r="E645" s="59">
        <f t="shared" si="163"/>
        <v>845061.63</v>
      </c>
      <c r="F645" s="44" t="str">
        <f t="shared" si="109"/>
        <v>-</v>
      </c>
    </row>
    <row r="646" spans="1:6" ht="12.75" customHeight="1" x14ac:dyDescent="0.2">
      <c r="A646" s="62" t="s">
        <v>629</v>
      </c>
      <c r="B646" s="63" t="s">
        <v>1289</v>
      </c>
      <c r="C646" s="267" t="s">
        <v>1290</v>
      </c>
      <c r="D646" s="59">
        <f t="shared" ref="D646:E646" si="164">IF(D644&gt;=D643,D644-D643,0)</f>
        <v>391216.09</v>
      </c>
      <c r="E646" s="59">
        <f t="shared" si="164"/>
        <v>0</v>
      </c>
      <c r="F646" s="44">
        <f t="shared" si="109"/>
        <v>0</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536819.21</v>
      </c>
      <c r="E648" s="59">
        <f>IF(E427-E426+E642-E641&gt;=0,E427-E426+E642-E641,0)</f>
        <v>621703.13</v>
      </c>
      <c r="F648" s="44">
        <f t="shared" si="109"/>
        <v>115.8</v>
      </c>
    </row>
    <row r="649" spans="1:6" ht="24" x14ac:dyDescent="0.2">
      <c r="A649" s="62" t="s">
        <v>629</v>
      </c>
      <c r="B649" s="63" t="s">
        <v>1295</v>
      </c>
      <c r="C649" s="267" t="s">
        <v>1296</v>
      </c>
      <c r="D649" s="59">
        <f t="shared" ref="D649:E649" si="165">IF(D645+D647-D646-D648&gt;=0,D645+D647-D646-D648,0)</f>
        <v>0</v>
      </c>
      <c r="E649" s="59">
        <f t="shared" si="165"/>
        <v>223358.5</v>
      </c>
      <c r="F649" s="44" t="str">
        <f t="shared" si="109"/>
        <v>-</v>
      </c>
    </row>
    <row r="650" spans="1:6" ht="24" x14ac:dyDescent="0.2">
      <c r="A650" s="62" t="s">
        <v>629</v>
      </c>
      <c r="B650" s="63" t="s">
        <v>1297</v>
      </c>
      <c r="C650" s="267" t="s">
        <v>1298</v>
      </c>
      <c r="D650" s="59">
        <f t="shared" ref="D650:E650" si="166">IF(D646+D648-D645-D647&gt;=0,D646+D648-D645-D647,0)</f>
        <v>928035.3</v>
      </c>
      <c r="E650" s="59">
        <f t="shared" si="166"/>
        <v>0</v>
      </c>
      <c r="F650" s="44">
        <f t="shared" si="109"/>
        <v>0</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491351.78</v>
      </c>
      <c r="E653" s="193">
        <v>691027.94</v>
      </c>
      <c r="F653" s="44">
        <f t="shared" ref="F653:F740" si="167">IF(D653&lt;&gt;0,IF(E653/D653&gt;=100,"&gt;&gt;100",E653/D653*100),"-")</f>
        <v>140.6</v>
      </c>
    </row>
    <row r="654" spans="1:6" ht="12.75" customHeight="1" x14ac:dyDescent="0.2">
      <c r="A654" s="62" t="s">
        <v>1304</v>
      </c>
      <c r="B654" s="63" t="s">
        <v>1305</v>
      </c>
      <c r="C654" s="267" t="s">
        <v>1304</v>
      </c>
      <c r="D654" s="193">
        <v>3324201.06</v>
      </c>
      <c r="E654" s="193">
        <v>4759783.07</v>
      </c>
      <c r="F654" s="44">
        <f t="shared" si="167"/>
        <v>143.19999999999999</v>
      </c>
    </row>
    <row r="655" spans="1:6" ht="12.75" customHeight="1" x14ac:dyDescent="0.2">
      <c r="A655" s="62" t="s">
        <v>1306</v>
      </c>
      <c r="B655" s="63" t="s">
        <v>1307</v>
      </c>
      <c r="C655" s="267" t="s">
        <v>1306</v>
      </c>
      <c r="D655" s="193">
        <v>3284479.36</v>
      </c>
      <c r="E655" s="193">
        <v>4820828.24</v>
      </c>
      <c r="F655" s="44">
        <f t="shared" si="167"/>
        <v>146.80000000000001</v>
      </c>
    </row>
    <row r="656" spans="1:6" ht="24" x14ac:dyDescent="0.2">
      <c r="A656" s="62">
        <v>11</v>
      </c>
      <c r="B656" s="63" t="s">
        <v>1308</v>
      </c>
      <c r="C656" s="267" t="s">
        <v>1309</v>
      </c>
      <c r="D656" s="59">
        <f t="shared" ref="D656:E656" si="168">+D653+D654-D655</f>
        <v>531073.48</v>
      </c>
      <c r="E656" s="59">
        <f t="shared" si="168"/>
        <v>629982.77</v>
      </c>
      <c r="F656" s="44">
        <f t="shared" si="167"/>
        <v>118.6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152</v>
      </c>
      <c r="E658" s="273">
        <v>153</v>
      </c>
      <c r="F658" s="44">
        <f t="shared" si="167"/>
        <v>100.7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139</v>
      </c>
      <c r="E660" s="273">
        <v>134</v>
      </c>
      <c r="F660" s="44">
        <f t="shared" si="167"/>
        <v>96.4</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42202.54</v>
      </c>
      <c r="E677" s="191">
        <v>0</v>
      </c>
      <c r="F677" s="70">
        <f t="shared" si="167"/>
        <v>0</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v>773016.26</v>
      </c>
      <c r="F683" s="70" t="str">
        <f t="shared" si="167"/>
        <v>-</v>
      </c>
    </row>
    <row r="684" spans="1:6" ht="24" x14ac:dyDescent="0.2">
      <c r="A684" s="69">
        <v>63613</v>
      </c>
      <c r="B684" s="181" t="s">
        <v>1365</v>
      </c>
      <c r="C684" s="301" t="s">
        <v>1366</v>
      </c>
      <c r="D684" s="191">
        <v>5000</v>
      </c>
      <c r="E684" s="191">
        <v>26662.9</v>
      </c>
      <c r="F684" s="70">
        <f t="shared" si="167"/>
        <v>533.29999999999995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20518.14</v>
      </c>
      <c r="E702" s="191">
        <v>148365.26</v>
      </c>
      <c r="F702" s="70">
        <f t="shared" si="167"/>
        <v>723.1</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38375.24</v>
      </c>
      <c r="E705" s="191">
        <v>0</v>
      </c>
      <c r="F705" s="70">
        <f t="shared" si="167"/>
        <v>0</v>
      </c>
    </row>
    <row r="706" spans="1:6" ht="12.75" customHeight="1" x14ac:dyDescent="0.2">
      <c r="A706" s="69">
        <v>63821</v>
      </c>
      <c r="B706" s="181" t="s">
        <v>1394</v>
      </c>
      <c r="C706" s="301" t="s">
        <v>1395</v>
      </c>
      <c r="D706" s="191">
        <v>0</v>
      </c>
      <c r="E706" s="191">
        <v>131016.12</v>
      </c>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159776.66</v>
      </c>
      <c r="E724" s="191">
        <v>197695.45</v>
      </c>
      <c r="F724" s="70">
        <f t="shared" si="167"/>
        <v>123.7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7445.03</v>
      </c>
      <c r="E726" s="191">
        <v>1840.61</v>
      </c>
      <c r="F726" s="70">
        <f t="shared" si="167"/>
        <v>24.7</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4855.84</v>
      </c>
      <c r="E733" s="191">
        <v>3090.08</v>
      </c>
      <c r="F733" s="70">
        <f t="shared" si="167"/>
        <v>63.6</v>
      </c>
    </row>
    <row r="734" spans="1:6" ht="12.75" customHeight="1" x14ac:dyDescent="0.2">
      <c r="A734" s="69">
        <v>32121</v>
      </c>
      <c r="B734" s="64" t="s">
        <v>1445</v>
      </c>
      <c r="C734" s="301" t="s">
        <v>1446</v>
      </c>
      <c r="D734" s="191">
        <v>37387.589999999997</v>
      </c>
      <c r="E734" s="191">
        <v>42162.33</v>
      </c>
      <c r="F734" s="70">
        <f t="shared" si="167"/>
        <v>112.8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3000</v>
      </c>
      <c r="E736" s="193">
        <v>0</v>
      </c>
      <c r="F736" s="44">
        <f t="shared" si="167"/>
        <v>0</v>
      </c>
    </row>
    <row r="737" spans="1:6" ht="12.75" customHeight="1" x14ac:dyDescent="0.2">
      <c r="A737" s="62" t="s">
        <v>1451</v>
      </c>
      <c r="B737" s="63" t="s">
        <v>1452</v>
      </c>
      <c r="C737" s="267" t="s">
        <v>1451</v>
      </c>
      <c r="D737" s="193">
        <v>0</v>
      </c>
      <c r="E737" s="193">
        <v>8974.9599999999991</v>
      </c>
      <c r="F737" s="44" t="str">
        <f t="shared" si="167"/>
        <v>-</v>
      </c>
    </row>
    <row r="738" spans="1:6" ht="12.75" customHeight="1" x14ac:dyDescent="0.2">
      <c r="A738" s="62" t="s">
        <v>1453</v>
      </c>
      <c r="B738" s="63" t="s">
        <v>1454</v>
      </c>
      <c r="C738" s="267" t="s">
        <v>1453</v>
      </c>
      <c r="D738" s="193">
        <v>22238.66</v>
      </c>
      <c r="E738" s="193">
        <v>29047.67</v>
      </c>
      <c r="F738" s="44">
        <f t="shared" si="167"/>
        <v>130.6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5925.21</v>
      </c>
      <c r="E741" s="191">
        <v>6063.96</v>
      </c>
      <c r="F741" s="70">
        <f t="shared" ref="F741:F1006" si="169">IF(D741&lt;&gt;0,IF(E741/D741&gt;=100,"&gt;&gt;100",E741/D741*100),"-")</f>
        <v>102.3</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v>12009.37</v>
      </c>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v>595</v>
      </c>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v>2699.1</v>
      </c>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fitToHeight="0"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sheet="1" objects="1" scenarios="1" formatCells="0" formatColumns="0" formatRows="0" insertColumns="0" insertRows="0" insertHyperlinks="0" deleteColumns="0" deleteRows="0" sort="0" autoFilter="0" pivotTables="0"/>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6"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1246196.98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4258636.82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126922.51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4033705.4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2673660.83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1156938.83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2184.79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2699.1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198221.85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98008.91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4700934.46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156983.47</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4442416.8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2658928.88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1567871.92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2102.7199999999998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2699.1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210814.18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101534.19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803899.34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64535.09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9929.01</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9929.01</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54606.080000000002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54606.080000000002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54250.879999999997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355.2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739364.25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15836.36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723527.89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34073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sheet="1" formatCells="0" formatColumns="0" formatRows="0" insertColumns="0" insertRows="0" insertHyperlinks="0" deleteColumns="0" deleteRows="0" selectLockedCells="1" sort="0" autoFilter="0" pivotTables="0"/>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2025-07-10T07:56:01Z</cp:lastPrinted>
  <dcterms:created xsi:type="dcterms:W3CDTF">2022-04-01T05:14:30Z</dcterms:created>
  <dcterms:modified xsi:type="dcterms:W3CDTF">2025-07-10T08:00:55Z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