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5\IZVRŠENJE FIN. PLANA ZA 2025\"/>
    </mc:Choice>
  </mc:AlternateContent>
  <bookViews>
    <workbookView xWindow="0" yWindow="0" windowWidth="28800" windowHeight="12135" firstSheet="2" activeTab="3"/>
  </bookViews>
  <sheets>
    <sheet name="List2" sheetId="17" r:id="rId1"/>
    <sheet name="Sazetak" sheetId="15" r:id="rId2"/>
    <sheet name="Račun prihoda i rashoda - EK " sheetId="13" r:id="rId3"/>
    <sheet name="Prihodi i rashodi po izvorima" sheetId="11" r:id="rId4"/>
    <sheet name="Rashodi prema funkcijskoj kl" sheetId="5" r:id="rId5"/>
    <sheet name="Račun financiranja" sheetId="6" r:id="rId6"/>
    <sheet name="Račun financiranja po izvorima" sheetId="12" r:id="rId7"/>
    <sheet name="POSEBNI DIO" sheetId="7" r:id="rId8"/>
    <sheet name="List1" sheetId="16" r:id="rId9"/>
  </sheets>
  <definedNames>
    <definedName name="_xlnm.Print_Titles" localSheetId="2">'Račun prihoda i rashoda - EK '!$7:$8</definedName>
    <definedName name="_xlnm.Print_Titles" localSheetId="1">Sazetak!$1:$3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5" l="1"/>
  <c r="I26" i="15"/>
  <c r="G28" i="15"/>
  <c r="H28" i="15"/>
  <c r="F28" i="15"/>
  <c r="G24" i="15"/>
  <c r="H24" i="15"/>
  <c r="I24" i="15"/>
  <c r="J24" i="15"/>
  <c r="F24" i="15"/>
  <c r="I28" i="15" l="1"/>
  <c r="J28" i="15"/>
  <c r="C12" i="5"/>
  <c r="C11" i="5" s="1"/>
  <c r="D12" i="5"/>
  <c r="B12" i="5"/>
  <c r="B11" i="5" s="1"/>
  <c r="E12" i="5"/>
  <c r="D50" i="11"/>
  <c r="D45" i="11"/>
  <c r="D43" i="11"/>
  <c r="C31" i="11"/>
  <c r="D31" i="11"/>
  <c r="B31" i="11"/>
  <c r="E11" i="5" l="1"/>
  <c r="D11" i="5"/>
  <c r="F11" i="5" s="1"/>
  <c r="E13" i="5"/>
  <c r="F12" i="5"/>
  <c r="F13" i="5"/>
  <c r="F42" i="11" l="1"/>
  <c r="F44" i="11"/>
  <c r="F46" i="11"/>
  <c r="F47" i="11"/>
  <c r="F48" i="11"/>
  <c r="F49" i="11"/>
  <c r="F51" i="11"/>
  <c r="F52" i="11"/>
  <c r="F53" i="11"/>
  <c r="F54" i="11"/>
  <c r="F56" i="11"/>
  <c r="E42" i="11"/>
  <c r="E44" i="11"/>
  <c r="E46" i="11"/>
  <c r="E47" i="11"/>
  <c r="E48" i="11"/>
  <c r="E49" i="11"/>
  <c r="E51" i="11"/>
  <c r="E52" i="11"/>
  <c r="E53" i="11"/>
  <c r="E54" i="11"/>
  <c r="E56" i="11"/>
  <c r="E57" i="11"/>
  <c r="C55" i="11"/>
  <c r="D55" i="11"/>
  <c r="B55" i="11"/>
  <c r="C50" i="11"/>
  <c r="B50" i="11"/>
  <c r="C45" i="11"/>
  <c r="B45" i="11"/>
  <c r="E45" i="11" s="1"/>
  <c r="C43" i="11"/>
  <c r="B43" i="11"/>
  <c r="C41" i="11"/>
  <c r="D41" i="11"/>
  <c r="B41" i="11"/>
  <c r="F13" i="11"/>
  <c r="F15" i="11"/>
  <c r="F17" i="11"/>
  <c r="F18" i="11"/>
  <c r="F19" i="11"/>
  <c r="F21" i="11"/>
  <c r="F22" i="11"/>
  <c r="F23" i="11"/>
  <c r="F24" i="11"/>
  <c r="F26" i="11"/>
  <c r="F32" i="11"/>
  <c r="E15" i="11"/>
  <c r="E17" i="11"/>
  <c r="E18" i="11"/>
  <c r="E19" i="11"/>
  <c r="E21" i="11"/>
  <c r="E22" i="11"/>
  <c r="E23" i="11"/>
  <c r="E24" i="11"/>
  <c r="E26" i="11"/>
  <c r="E27" i="11"/>
  <c r="E32" i="11"/>
  <c r="C28" i="11"/>
  <c r="D28" i="11"/>
  <c r="B28" i="11"/>
  <c r="C25" i="11"/>
  <c r="D25" i="11"/>
  <c r="B25" i="11"/>
  <c r="C20" i="11"/>
  <c r="D20" i="11"/>
  <c r="B20" i="11"/>
  <c r="C16" i="11"/>
  <c r="D16" i="11"/>
  <c r="B16" i="11"/>
  <c r="C14" i="11"/>
  <c r="D14" i="11"/>
  <c r="B14" i="11"/>
  <c r="C12" i="11"/>
  <c r="D12" i="11"/>
  <c r="B12" i="11"/>
  <c r="E14" i="11" l="1"/>
  <c r="C11" i="11"/>
  <c r="B11" i="11"/>
  <c r="B34" i="11" s="1"/>
  <c r="D40" i="11"/>
  <c r="C40" i="11"/>
  <c r="F55" i="11"/>
  <c r="F16" i="11"/>
  <c r="F20" i="11"/>
  <c r="F25" i="11"/>
  <c r="D11" i="11"/>
  <c r="F11" i="11" s="1"/>
  <c r="E16" i="11"/>
  <c r="E20" i="11"/>
  <c r="E25" i="11"/>
  <c r="E41" i="11"/>
  <c r="F41" i="11"/>
  <c r="B40" i="11"/>
  <c r="E50" i="11"/>
  <c r="E55" i="11"/>
  <c r="F50" i="11"/>
  <c r="F45" i="11"/>
  <c r="E43" i="11"/>
  <c r="F43" i="11"/>
  <c r="E12" i="11"/>
  <c r="F14" i="11"/>
  <c r="F12" i="11"/>
  <c r="J13" i="15"/>
  <c r="J16" i="15"/>
  <c r="J17" i="15"/>
  <c r="I17" i="15"/>
  <c r="I16" i="15"/>
  <c r="I13" i="15"/>
  <c r="H15" i="15"/>
  <c r="J15" i="15" s="1"/>
  <c r="H12" i="15"/>
  <c r="F15" i="15"/>
  <c r="F12" i="15"/>
  <c r="F40" i="11" l="1"/>
  <c r="E40" i="11"/>
  <c r="I15" i="15"/>
  <c r="H18" i="15"/>
  <c r="I12" i="15"/>
  <c r="J12" i="15"/>
  <c r="F18" i="15"/>
  <c r="E11" i="11"/>
  <c r="J18" i="15" l="1"/>
  <c r="I18" i="15"/>
  <c r="E13" i="11"/>
  <c r="D34" i="11" l="1"/>
  <c r="E34" i="11" l="1"/>
  <c r="C34" i="11" l="1"/>
  <c r="F34" i="11" s="1"/>
</calcChain>
</file>

<file path=xl/sharedStrings.xml><?xml version="1.0" encoding="utf-8"?>
<sst xmlns="http://schemas.openxmlformats.org/spreadsheetml/2006/main" count="1629" uniqueCount="392">
  <si>
    <t>PRIHODI UKUPNO</t>
  </si>
  <si>
    <t>RASHODI UKUPNO</t>
  </si>
  <si>
    <t>RASHODI ZA NABAVU NEFINANCIJSKE IMOVINE</t>
  </si>
  <si>
    <t>RAZLIKA - VIŠAK / MANJAK</t>
  </si>
  <si>
    <t>Razred</t>
  </si>
  <si>
    <t>Opći prihodi i primici</t>
  </si>
  <si>
    <t>UKUPNI RASHODI</t>
  </si>
  <si>
    <t>Primici od financijske imovine i zaduživanja</t>
  </si>
  <si>
    <t>Izdaci za financijsku imovinu i otplate zajmova</t>
  </si>
  <si>
    <t>I. OPĆI DIO</t>
  </si>
  <si>
    <t>Primici od zaduživanja</t>
  </si>
  <si>
    <t>Namjenski primici od zaduživanja</t>
  </si>
  <si>
    <t>Izdaci za otplatu glavnice primljenih kredita i zajmova</t>
  </si>
  <si>
    <t>Vlastiti prihodi</t>
  </si>
  <si>
    <t>Naziv</t>
  </si>
  <si>
    <t>Pomoći iz inozemstva</t>
  </si>
  <si>
    <t>Kapitalne donacije</t>
  </si>
  <si>
    <t>Višak prihoda</t>
  </si>
  <si>
    <t>07  Zdravstvo</t>
  </si>
  <si>
    <t>074 Službe javnog zdravstva</t>
  </si>
  <si>
    <t>Administracija i upravljanje</t>
  </si>
  <si>
    <t>Trening životnih vještina</t>
  </si>
  <si>
    <t>ZAVOD ZA JAVNO ZDRAVSTVO ZADAR</t>
  </si>
  <si>
    <t>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</si>
  <si>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</si>
  <si>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</si>
  <si>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</si>
  <si>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</si>
  <si>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</si>
  <si>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</si>
  <si>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</si>
  <si>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1 Opći prihodi i primici</t>
  </si>
  <si>
    <t xml:space="preserve">  11 Opći prihodi i primici</t>
  </si>
  <si>
    <t>5 Pomoći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</si>
  <si>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</si>
  <si>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</si>
  <si>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</si>
  <si>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</si>
  <si>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</si>
  <si>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</si>
  <si>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31 Vlastiti prihodi</t>
  </si>
  <si>
    <t>420410 Višak prihoda</t>
  </si>
  <si>
    <t>45 Opći prihodi i primici</t>
  </si>
  <si>
    <t>5. Pomoći</t>
  </si>
  <si>
    <t>51 Pomoći - Državni proračun</t>
  </si>
  <si>
    <t>53 Pomoći - Grad, HZJZ</t>
  </si>
  <si>
    <t>54 Pomoći iz inozemstva</t>
  </si>
  <si>
    <t>57 Pomoći - HZZ</t>
  </si>
  <si>
    <t>6. Donacije</t>
  </si>
  <si>
    <t>62 Kapitalne donacije</t>
  </si>
  <si>
    <t>Specijalističko usavršavanje doktora medicine</t>
  </si>
  <si>
    <t>9 Višak/manjak prihoda</t>
  </si>
  <si>
    <t>Rezultat</t>
  </si>
  <si>
    <t>(interna oznaka izvora 72)Prihodi s naknada naslova osiguranja</t>
  </si>
  <si>
    <t>Ravnatelj:</t>
  </si>
  <si>
    <t>Benito Pucar, dipl. ing.</t>
  </si>
  <si>
    <t>61. Tekuće donacije</t>
  </si>
  <si>
    <t>Tekuće donacije</t>
  </si>
  <si>
    <t>4 Prihodi za posebne namjene</t>
  </si>
  <si>
    <t>6 Donacije</t>
  </si>
  <si>
    <t>41 Prihodi za posebne nemjene</t>
  </si>
  <si>
    <t>51 Pomoći-Državni proračun</t>
  </si>
  <si>
    <t>61 Tekuće donacije</t>
  </si>
  <si>
    <t>41 Prihodi za posebne namjene</t>
  </si>
  <si>
    <t xml:space="preserve">71 Prihodi od prodaje nefinancijske imovine </t>
  </si>
  <si>
    <t xml:space="preserve"> - </t>
  </si>
  <si>
    <t>PRIHODI POSLOVANJA</t>
  </si>
  <si>
    <t>Izvršenje prethodne godine</t>
  </si>
  <si>
    <t>Izvršenje tekuće godine</t>
  </si>
  <si>
    <t>Indeks1</t>
  </si>
  <si>
    <t>Index2</t>
  </si>
  <si>
    <t>(4/2)*100</t>
  </si>
  <si>
    <t>(4/3)*100</t>
  </si>
  <si>
    <t>6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</si>
  <si>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</si>
  <si>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</si>
  <si>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</si>
  <si>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</si>
  <si>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</si>
  <si>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</si>
  <si>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</si>
  <si>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PRORAČ. KORISNI. IZ PRORAČUNA KOJI IM NIJE NADLEŽAN</t>
  </si>
  <si>
    <t>6361</t>
  </si>
  <si>
    <t>TEKUĆE POMOĆI PRORAČ. KORISNI. IZ PRORAČ. KOJI IM NIJE NADLEŽAN</t>
  </si>
  <si>
    <t>638</t>
  </si>
  <si>
    <t>POMOĆI TEMELJEM PRIJENOSA EU SREDSTAVA</t>
  </si>
  <si>
    <t>6381</t>
  </si>
  <si>
    <t>TEKUĆE POMOĆI TEMELJEM PRIJENOSA EU SREDSTAVA</t>
  </si>
  <si>
    <t>6382</t>
  </si>
  <si>
    <t>KAPITALNE POMOĆI TEMELJEM PRIJENOSA EU SREDSTAVA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</si>
  <si>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</si>
  <si>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</si>
  <si>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</si>
  <si>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</si>
  <si>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</si>
  <si>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</si>
  <si>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</si>
  <si>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</si>
  <si>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</si>
  <si>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</si>
  <si>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</si>
  <si>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</si>
  <si>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65</t>
  </si>
  <si>
    <t>PRIHODI OD UPRAVNIH I ADMINISTRATIVNIH PRISTOJBI I PO POSEBNIM PROPISIMA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</si>
  <si>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</si>
  <si>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</si>
  <si>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</si>
  <si>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</si>
  <si>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</si>
  <si>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</si>
  <si>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</si>
  <si>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</si>
  <si>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</si>
  <si>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</si>
  <si>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663</t>
  </si>
  <si>
    <t xml:space="preserve">DONACIJE OD PRAVNIH I FIZIČKIH OSOBA IZVAN OPĆEG PRORAČUNA 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</si>
  <si>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</si>
  <si>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</si>
  <si>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</si>
  <si>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</si>
  <si>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</si>
  <si>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</si>
  <si>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</si>
  <si>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 PRORAČUNSKIH 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</si>
  <si>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</si>
  <si>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</si>
  <si>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</si>
  <si>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</si>
  <si>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</si>
  <si>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</si>
  <si>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</si>
  <si>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</si>
  <si>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</si>
  <si>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</si>
  <si>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</si>
  <si>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</si>
  <si>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</t>
  </si>
  <si>
    <t>PRIHODI OD PRODAJE NEFINANCIJSKE IMOVINE</t>
  </si>
  <si>
    <t>72</t>
  </si>
  <si>
    <t>PRIHODI OD PRODAJE PROIZVEDENE DUGOTRAJNE IMOVINE</t>
  </si>
  <si>
    <t>722</t>
  </si>
  <si>
    <t>PRIHODI OD PRODAJE POSTROJENJA I OPREME</t>
  </si>
  <si>
    <t>7227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</si>
  <si>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</si>
  <si>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</si>
  <si>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</si>
  <si>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</si>
  <si>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</si>
  <si>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</si>
  <si>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</si>
  <si>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</si>
  <si>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</si>
  <si>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</si>
  <si>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</si>
  <si>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</si>
  <si>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</si>
  <si>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</si>
  <si>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</si>
  <si>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</si>
  <si>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</si>
  <si>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</si>
  <si>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</si>
  <si>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</si>
  <si>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</si>
  <si>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</si>
  <si>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</si>
  <si>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</si>
  <si>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</si>
  <si>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</si>
  <si>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</si>
  <si>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</si>
  <si>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</si>
  <si>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</si>
  <si>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</si>
  <si>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</si>
  <si>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</si>
  <si>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</si>
  <si>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</si>
  <si>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</si>
  <si>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</si>
  <si>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</si>
  <si>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</si>
  <si>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3225</t>
  </si>
  <si>
    <t>SITNI INVENTAR I AUTO-GUME</t>
  </si>
  <si>
    <t>3227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</si>
  <si>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</si>
  <si>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</si>
  <si>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</si>
  <si>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</si>
  <si>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</si>
  <si>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</si>
  <si>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</si>
  <si>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</si>
  <si>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</si>
  <si>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</si>
  <si>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</si>
  <si>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</si>
  <si>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</si>
  <si>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</si>
  <si>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</si>
  <si>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</si>
  <si>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</si>
  <si>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</si>
  <si>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</si>
  <si>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</si>
  <si>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325</t>
  </si>
  <si>
    <t>RASHODI LIJEKOVA I POTROŠNOG MEDICINSKOG MATERIJALA KOD ZDRAVSTVENIH USTANOVA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</si>
  <si>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</si>
  <si>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</si>
  <si>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</si>
  <si>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</si>
  <si>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329</t>
  </si>
  <si>
    <t>OSTALI NESPOMENUTI RASHODI POSLOVANJA</t>
  </si>
  <si>
    <t>3291</t>
  </si>
  <si>
    <t>NAKNADE ČLANOVIMA PREDSTAVNIČKIH I IZVRŠNIH TIJELA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</si>
  <si>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</si>
  <si>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</si>
  <si>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</si>
  <si>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</si>
  <si>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</si>
  <si>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</si>
  <si>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</si>
  <si>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</si>
  <si>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</si>
  <si>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</si>
  <si>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</si>
  <si>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</si>
  <si>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</si>
  <si>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</si>
  <si>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</si>
  <si>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</si>
  <si>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</si>
  <si>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</si>
  <si>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</si>
  <si>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</si>
  <si>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</si>
  <si>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</si>
  <si>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</si>
  <si>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</si>
  <si>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</si>
  <si>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3612</t>
  </si>
  <si>
    <t>KAPITALNE POMOĆI INOZEMNIM VLADAMA</t>
  </si>
  <si>
    <t>368</t>
  </si>
  <si>
    <t xml:space="preserve">POMOĆI TEMELJEM PRIJENOSA EU SREDSTAVA                  </t>
  </si>
  <si>
    <t>3681</t>
  </si>
  <si>
    <t>3682</t>
  </si>
  <si>
    <t>369</t>
  </si>
  <si>
    <t>3693</t>
  </si>
  <si>
    <t>3694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</si>
  <si>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</si>
  <si>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</si>
  <si>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</si>
  <si>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</si>
  <si>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</si>
  <si>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</si>
  <si>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</si>
  <si>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</si>
  <si>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</si>
  <si>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3811</t>
  </si>
  <si>
    <t>TEKUĆE DONACIJE U NOVCU</t>
  </si>
  <si>
    <t>3813</t>
  </si>
  <si>
    <t xml:space="preserve">Tekuće donacije iz EU sredstava </t>
  </si>
  <si>
    <t>4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</si>
  <si>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</si>
  <si>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</si>
  <si>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</si>
  <si>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</si>
  <si>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</si>
  <si>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</si>
  <si>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</si>
  <si>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</si>
  <si>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</si>
  <si>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</si>
  <si>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</si>
  <si>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</si>
  <si>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</si>
  <si>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</si>
  <si>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</si>
  <si>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</si>
  <si>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</si>
  <si>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</si>
  <si>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</si>
  <si>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</si>
  <si>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</si>
  <si>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</si>
  <si>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</si>
  <si>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</si>
  <si>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</si>
  <si>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</si>
  <si>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</si>
  <si>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</si>
  <si>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</si>
  <si>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</si>
  <si>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</si>
  <si>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</si>
  <si>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</si>
  <si>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</si>
  <si>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454</t>
  </si>
  <si>
    <t>DODATNA ULAGANJA ZA OSTALU NEFINANCIJSKU IMOVINU</t>
  </si>
  <si>
    <t>4541</t>
  </si>
  <si>
    <t>SVEUKUPNO:</t>
  </si>
  <si>
    <t xml:space="preserve">92 Manjak/višak prihoda prethodne godine </t>
  </si>
  <si>
    <t xml:space="preserve">92 Višak/manjak prihoda tekuće godine </t>
  </si>
  <si>
    <t>2512</t>
  </si>
  <si>
    <t>Djelatnost ustanova u zdravstvu</t>
  </si>
  <si>
    <t>A2512-01</t>
  </si>
  <si>
    <t>11</t>
  </si>
  <si>
    <t>Opći prihodi i primici (6711)</t>
  </si>
  <si>
    <t>Vlastiti prihodi (661, 683, 641)</t>
  </si>
  <si>
    <t>Prihodi za posebne namjene (652, 673)</t>
  </si>
  <si>
    <t>420410</t>
  </si>
  <si>
    <t>Opći prihodi i primici - DEC (6712)</t>
  </si>
  <si>
    <t>51</t>
  </si>
  <si>
    <t>Pomoći - Državni proračun (63612, 63622)</t>
  </si>
  <si>
    <t>53</t>
  </si>
  <si>
    <t>Pomoći - Grad, HZJZ  (63613)</t>
  </si>
  <si>
    <t>54</t>
  </si>
  <si>
    <t>57</t>
  </si>
  <si>
    <t>Pomoći - HZZ (63414)</t>
  </si>
  <si>
    <t>61</t>
  </si>
  <si>
    <t>A2512-02</t>
  </si>
  <si>
    <t>Investicijsko i tekuće održavanje</t>
  </si>
  <si>
    <t>Prihodi od naknade s naslova osiguranja (652670)</t>
  </si>
  <si>
    <t>A2512-09</t>
  </si>
  <si>
    <t>Zdravstvo - iznad standarda</t>
  </si>
  <si>
    <t>K2512-03</t>
  </si>
  <si>
    <t>Investicijsko ulaganje</t>
  </si>
  <si>
    <t>62</t>
  </si>
  <si>
    <t>2514</t>
  </si>
  <si>
    <t>Unaprijeđenje zdravstvene zaštite i zdravlja</t>
  </si>
  <si>
    <t>T2514-04</t>
  </si>
  <si>
    <t>T2514-08</t>
  </si>
  <si>
    <t>All in - Projekt prevencije i liječenja ovisnosti o kockanju i novim tehnologijama</t>
  </si>
  <si>
    <t>T2514-13</t>
  </si>
  <si>
    <t>Mreža zdravlja</t>
  </si>
  <si>
    <t>4303</t>
  </si>
  <si>
    <t>Projekti EU - zdravstvo</t>
  </si>
  <si>
    <t>T4303-03</t>
  </si>
  <si>
    <t>T4303-15</t>
  </si>
  <si>
    <t>Projekt MicroDrink</t>
  </si>
  <si>
    <t>T4303-16</t>
  </si>
  <si>
    <t>Specijalističko usavršavanje doktora medicine 2024.</t>
  </si>
  <si>
    <t>T4303-17</t>
  </si>
  <si>
    <t>Projekt AllerShield</t>
  </si>
  <si>
    <t>T4303-18</t>
  </si>
  <si>
    <t>Projekt BeforeTime</t>
  </si>
  <si>
    <t>7 Prihodi od prodaje ili zamjene nefinancijske imovine i naknade s naslova osiguranja</t>
  </si>
  <si>
    <t>(interna oznaka izvora 72) Prihodi s naknada naslova osiguranja</t>
  </si>
  <si>
    <t>Indeks2</t>
  </si>
  <si>
    <t xml:space="preserve">Indeks 1   </t>
  </si>
  <si>
    <t>Indeks 2</t>
  </si>
  <si>
    <t>6=5/2*100</t>
  </si>
  <si>
    <t>7=5/4*100</t>
  </si>
  <si>
    <t>RAZLIKA PRIMITAKA I IZDATAKA</t>
  </si>
  <si>
    <t xml:space="preserve">NETO FINANCIRANJE </t>
  </si>
  <si>
    <t xml:space="preserve">VIŠAK/MANJAK + NETO FINANCIRANJE </t>
  </si>
  <si>
    <t>PRENESENI VIŠAK / MANJAK IZ PRETHODNE GODINE</t>
  </si>
  <si>
    <t>PRIJENOS VIŠKA / MANJKA U SLJEDEĆE RAZDOBLJE</t>
  </si>
  <si>
    <t>IZVRŠENJE - 2024.</t>
  </si>
  <si>
    <t xml:space="preserve">OSTVARENJE / IZVRŠENJE -  2025. </t>
  </si>
  <si>
    <t>SAŽETAK  RAČUNA PRIHODA I RASHODA I RAČUNA FINANCIRANJA</t>
  </si>
  <si>
    <t>SAŽETAK RAČUNA FINANCIRANJA</t>
  </si>
  <si>
    <t>SAŽETAK RAČUNA PRIHODA I RASHODA</t>
  </si>
  <si>
    <t>Skupina/ Podskupina / Odjeljak</t>
  </si>
  <si>
    <t xml:space="preserve">IZVRŠENJE FINANCIJSKOG PLANA ZAVODA ZA JAVNO ZDRAVSTVO ZADAR ZA 2025. GODINU                                                                                                                                      </t>
  </si>
  <si>
    <t>IZVJEŠTAJ O PRIHODIMA I RASHODIMA PREMA EKONOMSKOJ KLASIFIKACIJI</t>
  </si>
  <si>
    <t>UREĐAJI, STROJEVI I OPREMA ZA OSTALE NAMJENE</t>
  </si>
  <si>
    <t>KAPITALNI PRIJENOSI IZMEĐU PRORAČUNSKIH KORISNIKA ISTOG PRORAČUNA TEMELJEM PRIJENOSA EU SREDSTAVA</t>
  </si>
  <si>
    <t>LICENCE</t>
  </si>
  <si>
    <t>SLUŽBENA, RADNA I ZAŠTITNA ODJEĆA I OBUĆA</t>
  </si>
  <si>
    <t>IZVJEŠTAJ O PRIHODIMA I RASHODIMA PREMA IZVORIMA FINANCIRANJA</t>
  </si>
  <si>
    <t>RASHODI PREMA IZVORIMA FINANCIRANJA</t>
  </si>
  <si>
    <t>PRIHODI PREMA IZVORIMA FINANCIRANJA</t>
  </si>
  <si>
    <t>RAČUN PRIHODA I RASHODA</t>
  </si>
  <si>
    <t>IZVJEŠTAJ O RASHODIMA PREMA FUNKCIJSKOJ KLASIFIKACIJI</t>
  </si>
  <si>
    <t>RAČUN FINANCIRANJA</t>
  </si>
  <si>
    <t>IZVJEŠTAJ RAČUNA FINANCIRANJA PREMA EKONOMSKOJ KLASIFIKACIJI</t>
  </si>
  <si>
    <t>IZVJEŠTAJ RAČUNA FINANCIRANJA PREMA IZVORIMA FINANCIRANJA</t>
  </si>
  <si>
    <t>II. POSEBNI DIO</t>
  </si>
  <si>
    <t>Program - Skupina/ Podskupina/ Odjeljak</t>
  </si>
  <si>
    <t>Plan tekuće godine - 1. rebalans 2025. (tekući plan)</t>
  </si>
  <si>
    <t>Broj: 01-474/26</t>
  </si>
  <si>
    <t>Ljudevita Posavskog 7a, Zadar</t>
  </si>
  <si>
    <t>OIB: 30765863795</t>
  </si>
  <si>
    <t>OBRAZLOŽENJE</t>
  </si>
  <si>
    <t>POSEBNI IZVJEŠTAJI</t>
  </si>
  <si>
    <t>Zadar, 19.02.2025.</t>
  </si>
  <si>
    <t>ZAVODA ZA JAVNO ZDRAVSTVO ZADAR</t>
  </si>
  <si>
    <t xml:space="preserve">ZA 2025. GODINU </t>
  </si>
  <si>
    <t xml:space="preserve">IZVRŠENJE FINANCIJSKOG PLANA </t>
  </si>
  <si>
    <t>Ljudevita Posavskog 7a</t>
  </si>
  <si>
    <t xml:space="preserve">IZVRŠENJE FINANCIJSKOG PLANA ZAVODA ZA JAVNO ZDRAVSTVO ZADAR ZA 2025. GODINU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</si>
</sst>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F5F5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justify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0" fontId="12" fillId="0" borderId="0" xfId="0" applyFont="1"/>
    <xf numFmtId="0" fontId="13" fillId="2" borderId="0" xfId="0" quotePrefix="1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3" fontId="12" fillId="2" borderId="0" xfId="0" applyNumberFormat="1" applyFont="1" applyFill="1" applyBorder="1" applyAlignment="1">
      <alignment horizontal="right"/>
    </xf>
    <xf numFmtId="4" fontId="9" fillId="0" borderId="0" xfId="0" applyNumberFormat="1" applyFont="1"/>
    <xf numFmtId="4" fontId="9" fillId="0" borderId="0" xfId="0" applyNumberFormat="1" applyFont="1" applyAlignment="1">
      <alignment horizontal="right"/>
    </xf>
    <xf numFmtId="49" fontId="20" fillId="0" borderId="7" xfId="0" applyNumberFormat="1" applyFont="1" applyBorder="1" applyAlignment="1">
      <alignment horizontal="left" vertical="center" wrapText="1" readingOrder="1"/>
    </xf>
    <xf numFmtId="4" fontId="20" fillId="0" borderId="7" xfId="0" applyNumberFormat="1" applyFont="1" applyBorder="1" applyAlignment="1">
      <alignment horizontal="center" vertical="center" wrapText="1" readingOrder="1"/>
    </xf>
    <xf numFmtId="165" fontId="20" fillId="0" borderId="7" xfId="0" applyNumberFormat="1" applyFont="1" applyBorder="1" applyAlignment="1">
      <alignment horizontal="center" vertical="center" wrapText="1" readingOrder="1"/>
    </xf>
    <xf numFmtId="0" fontId="20" fillId="0" borderId="6" xfId="0" applyNumberFormat="1" applyFont="1" applyBorder="1" applyAlignment="1">
      <alignment horizontal="center" vertical="center" wrapText="1" readingOrder="1"/>
    </xf>
    <xf numFmtId="49" fontId="21" fillId="0" borderId="7" xfId="0" applyNumberFormat="1" applyFont="1" applyBorder="1" applyAlignment="1">
      <alignment horizontal="left" vertical="center" wrapText="1" readingOrder="1"/>
    </xf>
    <xf numFmtId="4" fontId="21" fillId="0" borderId="7" xfId="0" applyNumberFormat="1" applyFont="1" applyBorder="1" applyAlignment="1">
      <alignment horizontal="center" vertical="center" wrapText="1" readingOrder="1"/>
    </xf>
    <xf numFmtId="165" fontId="21" fillId="0" borderId="7" xfId="0" applyNumberFormat="1" applyFont="1" applyBorder="1" applyAlignment="1">
      <alignment horizontal="center" vertical="center" wrapText="1" readingOrder="1"/>
    </xf>
    <xf numFmtId="2" fontId="16" fillId="0" borderId="0" xfId="0" applyNumberFormat="1" applyFont="1"/>
    <xf numFmtId="164" fontId="16" fillId="0" borderId="0" xfId="0" applyNumberFormat="1" applyFont="1"/>
    <xf numFmtId="0" fontId="8" fillId="0" borderId="0" xfId="0" applyFont="1" applyAlignment="1">
      <alignment horizontal="left" readingOrder="1"/>
    </xf>
    <xf numFmtId="0" fontId="8" fillId="0" borderId="0" xfId="0" applyFont="1" applyAlignment="1"/>
    <xf numFmtId="49" fontId="20" fillId="0" borderId="7" xfId="0" applyNumberFormat="1" applyFont="1" applyBorder="1" applyAlignment="1">
      <alignment horizontal="right" vertical="center" wrapText="1" readingOrder="1"/>
    </xf>
    <xf numFmtId="49" fontId="21" fillId="0" borderId="7" xfId="0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17" fillId="0" borderId="3" xfId="0" quotePrefix="1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 readingOrder="1"/>
    </xf>
    <xf numFmtId="0" fontId="25" fillId="0" borderId="3" xfId="0" applyNumberFormat="1" applyFont="1" applyBorder="1" applyAlignment="1">
      <alignment horizontal="center" vertical="center" wrapText="1" readingOrder="1"/>
    </xf>
    <xf numFmtId="0" fontId="25" fillId="0" borderId="3" xfId="0" applyNumberFormat="1" applyFont="1" applyBorder="1" applyAlignment="1">
      <alignment vertical="center" wrapText="1" readingOrder="1"/>
    </xf>
    <xf numFmtId="164" fontId="25" fillId="0" borderId="3" xfId="0" applyNumberFormat="1" applyFont="1" applyBorder="1" applyAlignment="1">
      <alignment horizontal="center" vertical="center" wrapText="1" readingOrder="1"/>
    </xf>
    <xf numFmtId="0" fontId="26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165" fontId="11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165" fontId="16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/>
    </xf>
    <xf numFmtId="4" fontId="27" fillId="2" borderId="3" xfId="0" quotePrefix="1" applyNumberFormat="1" applyFont="1" applyFill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/>
    </xf>
    <xf numFmtId="0" fontId="28" fillId="2" borderId="3" xfId="0" quotePrefix="1" applyFont="1" applyFill="1" applyBorder="1" applyAlignment="1">
      <alignment horizontal="left" vertical="center"/>
    </xf>
    <xf numFmtId="4" fontId="28" fillId="2" borderId="3" xfId="0" quotePrefix="1" applyNumberFormat="1" applyFont="1" applyFill="1" applyBorder="1" applyAlignment="1">
      <alignment horizontal="right" vertical="center"/>
    </xf>
    <xf numFmtId="0" fontId="16" fillId="2" borderId="3" xfId="0" quotePrefix="1" applyFont="1" applyFill="1" applyBorder="1" applyAlignment="1">
      <alignment horizontal="left" vertical="center" wrapText="1"/>
    </xf>
    <xf numFmtId="4" fontId="16" fillId="2" borderId="3" xfId="0" quotePrefix="1" applyNumberFormat="1" applyFont="1" applyFill="1" applyBorder="1" applyAlignment="1">
      <alignment horizontal="right" vertical="center" wrapText="1"/>
    </xf>
    <xf numFmtId="4" fontId="16" fillId="2" borderId="3" xfId="0" applyNumberFormat="1" applyFont="1" applyFill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 vertical="center" wrapText="1"/>
    </xf>
    <xf numFmtId="165" fontId="16" fillId="2" borderId="3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4" fontId="28" fillId="0" borderId="3" xfId="0" applyNumberFormat="1" applyFont="1" applyBorder="1" applyAlignment="1">
      <alignment horizontal="right" vertical="center" wrapText="1"/>
    </xf>
    <xf numFmtId="165" fontId="28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6" fillId="2" borderId="3" xfId="0" applyNumberFormat="1" applyFont="1" applyFill="1" applyBorder="1" applyAlignment="1">
      <alignment horizontal="right" wrapText="1"/>
    </xf>
    <xf numFmtId="165" fontId="27" fillId="2" borderId="3" xfId="0" applyNumberFormat="1" applyFont="1" applyFill="1" applyBorder="1" applyAlignment="1">
      <alignment horizontal="right"/>
    </xf>
    <xf numFmtId="0" fontId="27" fillId="0" borderId="3" xfId="0" quotePrefix="1" applyFont="1" applyFill="1" applyBorder="1" applyAlignment="1">
      <alignment horizontal="left" vertical="center"/>
    </xf>
    <xf numFmtId="4" fontId="27" fillId="0" borderId="3" xfId="0" quotePrefix="1" applyNumberFormat="1" applyFont="1" applyFill="1" applyBorder="1" applyAlignment="1">
      <alignment horizontal="right"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right" vertical="center"/>
    </xf>
    <xf numFmtId="0" fontId="16" fillId="2" borderId="3" xfId="0" applyFont="1" applyFill="1" applyBorder="1" applyAlignment="1">
      <alignment vertical="center" wrapText="1"/>
    </xf>
    <xf numFmtId="0" fontId="29" fillId="0" borderId="0" xfId="0" applyFont="1"/>
    <xf numFmtId="0" fontId="16" fillId="0" borderId="0" xfId="0" applyFont="1" applyAlignment="1">
      <alignment vertical="center" wrapText="1"/>
    </xf>
    <xf numFmtId="0" fontId="24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165" fontId="16" fillId="0" borderId="3" xfId="0" applyNumberFormat="1" applyFont="1" applyBorder="1" applyAlignment="1">
      <alignment vertical="center"/>
    </xf>
    <xf numFmtId="0" fontId="31" fillId="2" borderId="3" xfId="0" quotePrefix="1" applyFont="1" applyFill="1" applyBorder="1" applyAlignment="1">
      <alignment horizontal="left" vertical="center" wrapText="1"/>
    </xf>
    <xf numFmtId="0" fontId="29" fillId="0" borderId="0" xfId="0" applyFont="1" applyAlignment="1"/>
    <xf numFmtId="3" fontId="6" fillId="2" borderId="4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/>
    </xf>
    <xf numFmtId="0" fontId="31" fillId="2" borderId="3" xfId="0" quotePrefix="1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0" fontId="5" fillId="3" borderId="3" xfId="0" applyNumberFormat="1" applyFont="1" applyFill="1" applyBorder="1" applyAlignment="1">
      <alignment horizontal="center" vertical="center" wrapText="1" readingOrder="1"/>
    </xf>
    <xf numFmtId="164" fontId="5" fillId="3" borderId="3" xfId="0" applyNumberFormat="1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vertical="center" wrapText="1" readingOrder="1"/>
    </xf>
    <xf numFmtId="49" fontId="20" fillId="0" borderId="6" xfId="0" applyNumberFormat="1" applyFont="1" applyFill="1" applyBorder="1" applyAlignment="1">
      <alignment horizontal="center" vertical="center" wrapText="1" readingOrder="1"/>
    </xf>
    <xf numFmtId="0" fontId="20" fillId="0" borderId="7" xfId="0" applyNumberFormat="1" applyFont="1" applyFill="1" applyBorder="1" applyAlignment="1">
      <alignment horizontal="center" vertical="center" wrapText="1" readingOrder="1"/>
    </xf>
    <xf numFmtId="49" fontId="20" fillId="0" borderId="7" xfId="0" applyNumberFormat="1" applyFont="1" applyFill="1" applyBorder="1" applyAlignment="1">
      <alignment horizontal="left" vertical="center" wrapText="1" readingOrder="1"/>
    </xf>
    <xf numFmtId="4" fontId="20" fillId="0" borderId="7" xfId="0" applyNumberFormat="1" applyFont="1" applyFill="1" applyBorder="1" applyAlignment="1">
      <alignment horizontal="center" vertical="center" wrapText="1" readingOrder="1"/>
    </xf>
    <xf numFmtId="165" fontId="20" fillId="0" borderId="7" xfId="0" applyNumberFormat="1" applyFont="1" applyFill="1" applyBorder="1" applyAlignment="1">
      <alignment horizontal="center" vertical="center" wrapText="1" readingOrder="1"/>
    </xf>
    <xf numFmtId="0" fontId="20" fillId="0" borderId="7" xfId="0" applyNumberFormat="1" applyFont="1" applyFill="1" applyBorder="1" applyAlignment="1">
      <alignment horizontal="right" vertical="center" wrapText="1" readingOrder="1"/>
    </xf>
    <xf numFmtId="0" fontId="20" fillId="0" borderId="6" xfId="0" applyNumberFormat="1" applyFont="1" applyFill="1" applyBorder="1" applyAlignment="1">
      <alignment horizontal="center" vertical="center" wrapText="1" readingOrder="1"/>
    </xf>
    <xf numFmtId="49" fontId="20" fillId="0" borderId="7" xfId="0" applyNumberFormat="1" applyFont="1" applyFill="1" applyBorder="1" applyAlignment="1">
      <alignment horizontal="right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49" fontId="20" fillId="0" borderId="9" xfId="0" applyNumberFormat="1" applyFont="1" applyFill="1" applyBorder="1" applyAlignment="1">
      <alignment horizontal="right" vertical="center" wrapText="1" readingOrder="1"/>
    </xf>
    <xf numFmtId="49" fontId="20" fillId="0" borderId="9" xfId="0" applyNumberFormat="1" applyFont="1" applyFill="1" applyBorder="1" applyAlignment="1">
      <alignment horizontal="left" vertical="center" wrapText="1" readingOrder="1"/>
    </xf>
    <xf numFmtId="4" fontId="20" fillId="0" borderId="9" xfId="0" applyNumberFormat="1" applyFont="1" applyFill="1" applyBorder="1" applyAlignment="1">
      <alignment horizontal="center" vertical="center" wrapText="1" readingOrder="1"/>
    </xf>
    <xf numFmtId="165" fontId="20" fillId="0" borderId="9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center" vertical="center" wrapText="1" readingOrder="1"/>
    </xf>
    <xf numFmtId="49" fontId="21" fillId="0" borderId="3" xfId="0" applyNumberFormat="1" applyFont="1" applyFill="1" applyBorder="1" applyAlignment="1">
      <alignment horizontal="right" vertical="center" wrapText="1" readingOrder="1"/>
    </xf>
    <xf numFmtId="49" fontId="21" fillId="0" borderId="3" xfId="0" applyNumberFormat="1" applyFont="1" applyFill="1" applyBorder="1" applyAlignment="1">
      <alignment horizontal="left" vertical="center" wrapText="1" readingOrder="1"/>
    </xf>
    <xf numFmtId="4" fontId="21" fillId="0" borderId="3" xfId="0" applyNumberFormat="1" applyFont="1" applyFill="1" applyBorder="1" applyAlignment="1">
      <alignment horizontal="center" vertical="center" wrapText="1" readingOrder="1"/>
    </xf>
    <xf numFmtId="165" fontId="21" fillId="0" borderId="3" xfId="0" applyNumberFormat="1" applyFont="1" applyFill="1" applyBorder="1" applyAlignment="1">
      <alignment horizontal="center" vertical="center" wrapText="1" readingOrder="1"/>
    </xf>
    <xf numFmtId="49" fontId="20" fillId="0" borderId="3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right" vertical="center" wrapText="1" readingOrder="1"/>
    </xf>
    <xf numFmtId="49" fontId="20" fillId="0" borderId="3" xfId="0" applyNumberFormat="1" applyFont="1" applyFill="1" applyBorder="1" applyAlignment="1">
      <alignment horizontal="left" vertical="center" wrapText="1" readingOrder="1"/>
    </xf>
    <xf numFmtId="4" fontId="20" fillId="0" borderId="3" xfId="0" applyNumberFormat="1" applyFont="1" applyFill="1" applyBorder="1" applyAlignment="1">
      <alignment horizontal="center" vertical="center" wrapText="1" readingOrder="1"/>
    </xf>
    <xf numFmtId="165" fontId="20" fillId="0" borderId="3" xfId="0" applyNumberFormat="1" applyFont="1" applyFill="1" applyBorder="1" applyAlignment="1">
      <alignment horizontal="center" vertical="center" wrapText="1" readingOrder="1"/>
    </xf>
    <xf numFmtId="49" fontId="21" fillId="0" borderId="7" xfId="0" applyNumberFormat="1" applyFont="1" applyFill="1" applyBorder="1" applyAlignment="1">
      <alignment horizontal="right" vertical="center" wrapText="1" readingOrder="1"/>
    </xf>
    <xf numFmtId="49" fontId="21" fillId="0" borderId="7" xfId="0" applyNumberFormat="1" applyFont="1" applyFill="1" applyBorder="1" applyAlignment="1">
      <alignment horizontal="left" vertical="center" wrapText="1" readingOrder="1"/>
    </xf>
    <xf numFmtId="4" fontId="21" fillId="0" borderId="7" xfId="0" applyNumberFormat="1" applyFont="1" applyFill="1" applyBorder="1" applyAlignment="1">
      <alignment horizontal="center" vertical="center" wrapText="1" readingOrder="1"/>
    </xf>
    <xf numFmtId="165" fontId="21" fillId="0" borderId="7" xfId="0" applyNumberFormat="1" applyFont="1" applyFill="1" applyBorder="1" applyAlignment="1">
      <alignment horizontal="center" vertical="center" wrapText="1" readingOrder="1"/>
    </xf>
    <xf numFmtId="49" fontId="21" fillId="0" borderId="7" xfId="0" applyNumberFormat="1" applyFont="1" applyFill="1" applyBorder="1" applyAlignment="1">
      <alignment horizontal="left" vertical="center" readingOrder="1"/>
    </xf>
    <xf numFmtId="49" fontId="20" fillId="0" borderId="7" xfId="0" applyNumberFormat="1" applyFont="1" applyFill="1" applyBorder="1" applyAlignment="1">
      <alignment horizontal="left" vertical="center" readingOrder="1"/>
    </xf>
    <xf numFmtId="49" fontId="32" fillId="4" borderId="3" xfId="0" applyNumberFormat="1" applyFont="1" applyFill="1" applyBorder="1" applyAlignment="1">
      <alignment horizontal="left" vertical="center" wrapText="1" readingOrder="1"/>
    </xf>
    <xf numFmtId="4" fontId="32" fillId="4" borderId="3" xfId="0" applyNumberFormat="1" applyFont="1" applyFill="1" applyBorder="1" applyAlignment="1">
      <alignment horizontal="right" vertical="center" wrapText="1" readingOrder="1"/>
    </xf>
    <xf numFmtId="165" fontId="32" fillId="4" borderId="3" xfId="0" applyNumberFormat="1" applyFont="1" applyFill="1" applyBorder="1" applyAlignment="1">
      <alignment horizontal="center" vertical="center" wrapText="1" readingOrder="1"/>
    </xf>
    <xf numFmtId="49" fontId="32" fillId="3" borderId="7" xfId="0" applyNumberFormat="1" applyFont="1" applyFill="1" applyBorder="1" applyAlignment="1">
      <alignment horizontal="left" vertical="center" wrapText="1" readingOrder="1"/>
    </xf>
    <xf numFmtId="4" fontId="32" fillId="3" borderId="7" xfId="0" applyNumberFormat="1" applyFont="1" applyFill="1" applyBorder="1" applyAlignment="1">
      <alignment horizontal="right" vertical="center" wrapText="1" readingOrder="1"/>
    </xf>
    <xf numFmtId="165" fontId="32" fillId="3" borderId="7" xfId="0" applyNumberFormat="1" applyFont="1" applyFill="1" applyBorder="1" applyAlignment="1">
      <alignment horizontal="center" vertical="center" wrapText="1" readingOrder="1"/>
    </xf>
    <xf numFmtId="49" fontId="32" fillId="5" borderId="7" xfId="0" applyNumberFormat="1" applyFont="1" applyFill="1" applyBorder="1" applyAlignment="1">
      <alignment horizontal="left" vertical="center" wrapText="1" readingOrder="1"/>
    </xf>
    <xf numFmtId="4" fontId="32" fillId="5" borderId="7" xfId="0" applyNumberFormat="1" applyFont="1" applyFill="1" applyBorder="1" applyAlignment="1">
      <alignment horizontal="right" vertical="center" wrapText="1" readingOrder="1"/>
    </xf>
    <xf numFmtId="165" fontId="32" fillId="5" borderId="7" xfId="0" applyNumberFormat="1" applyFont="1" applyFill="1" applyBorder="1" applyAlignment="1">
      <alignment horizontal="center" vertical="center" wrapText="1" readingOrder="1"/>
    </xf>
    <xf numFmtId="49" fontId="33" fillId="0" borderId="7" xfId="0" applyNumberFormat="1" applyFont="1" applyBorder="1" applyAlignment="1">
      <alignment horizontal="left" vertical="center" wrapText="1" readingOrder="1"/>
    </xf>
    <xf numFmtId="4" fontId="33" fillId="0" borderId="7" xfId="0" applyNumberFormat="1" applyFont="1" applyBorder="1" applyAlignment="1">
      <alignment horizontal="right" vertical="center" wrapText="1" readingOrder="1"/>
    </xf>
    <xf numFmtId="165" fontId="33" fillId="0" borderId="7" xfId="0" applyNumberFormat="1" applyFont="1" applyBorder="1" applyAlignment="1">
      <alignment horizontal="center" vertical="center" wrapText="1" readingOrder="1"/>
    </xf>
    <xf numFmtId="49" fontId="34" fillId="0" borderId="7" xfId="0" applyNumberFormat="1" applyFont="1" applyBorder="1" applyAlignment="1">
      <alignment horizontal="left" vertical="center" wrapText="1" readingOrder="1"/>
    </xf>
    <xf numFmtId="4" fontId="34" fillId="0" borderId="7" xfId="0" applyNumberFormat="1" applyFont="1" applyBorder="1" applyAlignment="1">
      <alignment horizontal="right" vertical="center" wrapText="1" readingOrder="1"/>
    </xf>
    <xf numFmtId="165" fontId="34" fillId="0" borderId="7" xfId="0" applyNumberFormat="1" applyFont="1" applyBorder="1" applyAlignment="1">
      <alignment horizontal="center" vertical="center" wrapText="1" readingOrder="1"/>
    </xf>
    <xf numFmtId="49" fontId="32" fillId="4" borderId="7" xfId="0" applyNumberFormat="1" applyFont="1" applyFill="1" applyBorder="1" applyAlignment="1">
      <alignment horizontal="left" vertical="center" wrapText="1" readingOrder="1"/>
    </xf>
    <xf numFmtId="4" fontId="32" fillId="4" borderId="7" xfId="0" applyNumberFormat="1" applyFont="1" applyFill="1" applyBorder="1" applyAlignment="1">
      <alignment horizontal="right" vertical="center" wrapText="1" readingOrder="1"/>
    </xf>
    <xf numFmtId="165" fontId="32" fillId="4" borderId="7" xfId="0" applyNumberFormat="1" applyFont="1" applyFill="1" applyBorder="1" applyAlignment="1">
      <alignment horizontal="center" vertical="center" wrapText="1" readingOrder="1"/>
    </xf>
    <xf numFmtId="49" fontId="34" fillId="0" borderId="7" xfId="0" applyNumberFormat="1" applyFont="1" applyBorder="1" applyAlignment="1">
      <alignment horizontal="left" vertical="center" readingOrder="1"/>
    </xf>
    <xf numFmtId="0" fontId="26" fillId="0" borderId="3" xfId="0" quotePrefix="1" applyFont="1" applyBorder="1" applyAlignment="1">
      <alignment horizontal="center" vertical="center" wrapText="1"/>
    </xf>
    <xf numFmtId="4" fontId="29" fillId="3" borderId="3" xfId="0" applyNumberFormat="1" applyFont="1" applyFill="1" applyBorder="1" applyAlignment="1">
      <alignment vertical="center"/>
    </xf>
    <xf numFmtId="4" fontId="26" fillId="3" borderId="3" xfId="0" applyNumberFormat="1" applyFont="1" applyFill="1" applyBorder="1" applyAlignment="1">
      <alignment horizontal="right"/>
    </xf>
    <xf numFmtId="165" fontId="26" fillId="3" borderId="3" xfId="0" applyNumberFormat="1" applyFont="1" applyFill="1" applyBorder="1" applyAlignment="1">
      <alignment horizontal="right"/>
    </xf>
    <xf numFmtId="4" fontId="29" fillId="0" borderId="3" xfId="0" applyNumberFormat="1" applyFont="1" applyBorder="1" applyAlignment="1">
      <alignment vertical="center"/>
    </xf>
    <xf numFmtId="4" fontId="26" fillId="0" borderId="3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165" fontId="26" fillId="0" borderId="3" xfId="0" applyNumberFormat="1" applyFont="1" applyFill="1" applyBorder="1" applyAlignment="1">
      <alignment horizontal="right"/>
    </xf>
    <xf numFmtId="0" fontId="26" fillId="3" borderId="1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vertical="center"/>
    </xf>
    <xf numFmtId="4" fontId="29" fillId="0" borderId="3" xfId="0" applyNumberFormat="1" applyFont="1" applyBorder="1" applyAlignment="1">
      <alignment vertical="center" wrapText="1"/>
    </xf>
    <xf numFmtId="4" fontId="26" fillId="0" borderId="3" xfId="0" applyNumberFormat="1" applyFont="1" applyBorder="1" applyAlignment="1">
      <alignment horizontal="right" wrapText="1"/>
    </xf>
    <xf numFmtId="165" fontId="26" fillId="0" borderId="3" xfId="0" applyNumberFormat="1" applyFont="1" applyBorder="1" applyAlignment="1">
      <alignment horizontal="right" wrapText="1"/>
    </xf>
    <xf numFmtId="4" fontId="29" fillId="3" borderId="3" xfId="0" applyNumberFormat="1" applyFont="1" applyFill="1" applyBorder="1" applyAlignment="1">
      <alignment vertical="center" wrapText="1"/>
    </xf>
    <xf numFmtId="165" fontId="26" fillId="3" borderId="3" xfId="0" applyNumberFormat="1" applyFont="1" applyFill="1" applyBorder="1" applyAlignment="1">
      <alignment horizontal="right" wrapText="1"/>
    </xf>
    <xf numFmtId="0" fontId="29" fillId="0" borderId="3" xfId="0" applyFont="1" applyBorder="1" applyAlignment="1">
      <alignment vertical="center"/>
    </xf>
    <xf numFmtId="3" fontId="26" fillId="0" borderId="3" xfId="0" applyNumberFormat="1" applyFont="1" applyBorder="1" applyAlignment="1">
      <alignment horizontal="right" wrapText="1"/>
    </xf>
    <xf numFmtId="3" fontId="26" fillId="0" borderId="3" xfId="0" applyNumberFormat="1" applyFont="1" applyBorder="1" applyAlignment="1">
      <alignment horizontal="right"/>
    </xf>
    <xf numFmtId="0" fontId="35" fillId="3" borderId="3" xfId="0" quotePrefix="1" applyFont="1" applyFill="1" applyBorder="1" applyAlignment="1">
      <alignment horizontal="right" wrapText="1"/>
    </xf>
    <xf numFmtId="4" fontId="36" fillId="0" borderId="3" xfId="0" applyNumberFormat="1" applyFont="1" applyFill="1" applyBorder="1" applyAlignment="1" applyProtection="1">
      <alignment vertical="center" wrapText="1"/>
    </xf>
    <xf numFmtId="4" fontId="35" fillId="0" borderId="3" xfId="0" applyNumberFormat="1" applyFont="1" applyBorder="1" applyAlignment="1">
      <alignment horizontal="right"/>
    </xf>
    <xf numFmtId="165" fontId="35" fillId="0" borderId="3" xfId="0" applyNumberFormat="1" applyFont="1" applyBorder="1" applyAlignment="1">
      <alignment horizontal="right"/>
    </xf>
    <xf numFmtId="0" fontId="35" fillId="3" borderId="3" xfId="0" applyNumberFormat="1" applyFont="1" applyFill="1" applyBorder="1" applyAlignment="1" applyProtection="1">
      <alignment horizontal="right" vertical="center" wrapText="1"/>
    </xf>
    <xf numFmtId="4" fontId="36" fillId="3" borderId="3" xfId="0" applyNumberFormat="1" applyFont="1" applyFill="1" applyBorder="1" applyAlignment="1" applyProtection="1">
      <alignment horizontal="right" wrapText="1"/>
    </xf>
    <xf numFmtId="165" fontId="35" fillId="3" borderId="3" xfId="0" applyNumberFormat="1" applyFont="1" applyFill="1" applyBorder="1" applyAlignment="1">
      <alignment horizontal="right"/>
    </xf>
    <xf numFmtId="4" fontId="32" fillId="4" borderId="7" xfId="0" applyNumberFormat="1" applyFont="1" applyFill="1" applyBorder="1" applyAlignment="1">
      <alignment horizontal="right" vertical="center" wrapText="1" readingOrder="1"/>
    </xf>
    <xf numFmtId="0" fontId="32" fillId="6" borderId="8" xfId="0" applyNumberFormat="1" applyFont="1" applyFill="1" applyBorder="1" applyAlignment="1">
      <alignment horizontal="left" vertical="center" wrapText="1" readingOrder="1"/>
    </xf>
    <xf numFmtId="4" fontId="32" fillId="6" borderId="7" xfId="0" applyNumberFormat="1" applyFont="1" applyFill="1" applyBorder="1" applyAlignment="1">
      <alignment vertical="center" wrapText="1" readingOrder="1"/>
    </xf>
    <xf numFmtId="4" fontId="32" fillId="6" borderId="7" xfId="0" applyNumberFormat="1" applyFont="1" applyFill="1" applyBorder="1" applyAlignment="1">
      <alignment horizontal="right" vertical="center" wrapText="1" readingOrder="1"/>
    </xf>
    <xf numFmtId="165" fontId="32" fillId="6" borderId="7" xfId="0" applyNumberFormat="1" applyFont="1" applyFill="1" applyBorder="1" applyAlignment="1">
      <alignment horizontal="center" vertical="center" wrapText="1" readingOrder="1"/>
    </xf>
    <xf numFmtId="0" fontId="38" fillId="0" borderId="0" xfId="0" applyFont="1"/>
    <xf numFmtId="4" fontId="34" fillId="0" borderId="7" xfId="0" applyNumberFormat="1" applyFont="1" applyBorder="1" applyAlignment="1">
      <alignment horizontal="right" vertical="center" readingOrder="1"/>
    </xf>
    <xf numFmtId="165" fontId="34" fillId="0" borderId="7" xfId="0" applyNumberFormat="1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6" fillId="0" borderId="2" xfId="0" applyNumberFormat="1" applyFont="1" applyFill="1" applyBorder="1" applyAlignment="1" applyProtection="1">
      <alignment vertical="center" wrapText="1"/>
    </xf>
    <xf numFmtId="0" fontId="35" fillId="3" borderId="1" xfId="0" quotePrefix="1" applyFont="1" applyFill="1" applyBorder="1" applyAlignment="1">
      <alignment horizontal="left" wrapText="1"/>
    </xf>
    <xf numFmtId="0" fontId="35" fillId="3" borderId="2" xfId="0" quotePrefix="1" applyFont="1" applyFill="1" applyBorder="1" applyAlignment="1">
      <alignment horizontal="left" wrapText="1"/>
    </xf>
    <xf numFmtId="0" fontId="35" fillId="3" borderId="4" xfId="0" quotePrefix="1" applyFont="1" applyFill="1" applyBorder="1" applyAlignment="1">
      <alignment horizontal="left" wrapText="1"/>
    </xf>
    <xf numFmtId="0" fontId="35" fillId="3" borderId="3" xfId="0" quotePrefix="1" applyFont="1" applyFill="1" applyBorder="1" applyAlignment="1">
      <alignment horizontal="left" vertical="center" wrapText="1"/>
    </xf>
    <xf numFmtId="0" fontId="26" fillId="0" borderId="1" xfId="0" quotePrefix="1" applyFont="1" applyBorder="1" applyAlignment="1">
      <alignment horizontal="center" wrapText="1"/>
    </xf>
    <xf numFmtId="0" fontId="26" fillId="0" borderId="2" xfId="0" quotePrefix="1" applyFont="1" applyBorder="1" applyAlignment="1">
      <alignment horizontal="center" wrapText="1"/>
    </xf>
    <xf numFmtId="0" fontId="26" fillId="0" borderId="4" xfId="0" quotePrefix="1" applyFont="1" applyBorder="1" applyAlignment="1">
      <alignment horizontal="center" wrapText="1"/>
    </xf>
    <xf numFmtId="0" fontId="26" fillId="3" borderId="1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6" fillId="0" borderId="1" xfId="0" quotePrefix="1" applyFont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 wrapText="1"/>
    </xf>
    <xf numFmtId="0" fontId="26" fillId="3" borderId="1" xfId="0" quotePrefix="1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4" xfId="0" quotePrefix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wrapText="1"/>
    </xf>
    <xf numFmtId="0" fontId="17" fillId="0" borderId="2" xfId="0" quotePrefix="1" applyFont="1" applyBorder="1" applyAlignment="1">
      <alignment horizontal="center" wrapText="1"/>
    </xf>
    <xf numFmtId="0" fontId="17" fillId="0" borderId="4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 wrapText="1" readingOrder="1"/>
    </xf>
    <xf numFmtId="49" fontId="21" fillId="0" borderId="0" xfId="0" applyNumberFormat="1" applyFont="1" applyAlignment="1">
      <alignment horizontal="right" vertical="center" wrapText="1" readingOrder="1"/>
    </xf>
    <xf numFmtId="0" fontId="16" fillId="0" borderId="0" xfId="0" applyFont="1" applyAlignment="1">
      <alignment horizontal="center"/>
    </xf>
    <xf numFmtId="0" fontId="24" fillId="0" borderId="0" xfId="0" applyNumberFormat="1" applyFont="1" applyAlignment="1">
      <alignment horizontal="center" vertical="center" wrapText="1" readingOrder="1"/>
    </xf>
    <xf numFmtId="0" fontId="25" fillId="0" borderId="3" xfId="0" applyNumberFormat="1" applyFont="1" applyBorder="1" applyAlignment="1">
      <alignment horizontal="center" vertical="center" wrapText="1" readingOrder="1"/>
    </xf>
    <xf numFmtId="4" fontId="12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4" fontId="32" fillId="6" borderId="3" xfId="0" applyNumberFormat="1" applyFont="1" applyFill="1" applyBorder="1" applyAlignment="1">
      <alignment horizontal="right" vertical="center" wrapText="1" readingOrder="1"/>
    </xf>
    <xf numFmtId="49" fontId="34" fillId="0" borderId="6" xfId="0" applyNumberFormat="1" applyFont="1" applyBorder="1" applyAlignment="1">
      <alignment horizontal="right" vertical="center" wrapText="1" readingOrder="1"/>
    </xf>
    <xf numFmtId="4" fontId="34" fillId="0" borderId="9" xfId="0" applyNumberFormat="1" applyFont="1" applyBorder="1" applyAlignment="1">
      <alignment horizontal="right" vertical="center" wrapText="1" readingOrder="1"/>
    </xf>
    <xf numFmtId="0" fontId="33" fillId="6" borderId="6" xfId="0" applyNumberFormat="1" applyFont="1" applyFill="1" applyBorder="1" applyAlignment="1">
      <alignment horizontal="center" vertical="center" wrapText="1" readingOrder="1"/>
    </xf>
    <xf numFmtId="49" fontId="33" fillId="0" borderId="6" xfId="0" applyNumberFormat="1" applyFont="1" applyBorder="1" applyAlignment="1">
      <alignment horizontal="right" vertical="center" wrapText="1" readingOrder="1"/>
    </xf>
    <xf numFmtId="4" fontId="33" fillId="0" borderId="7" xfId="0" applyNumberFormat="1" applyFont="1" applyBorder="1" applyAlignment="1">
      <alignment horizontal="right" vertical="center" wrapText="1" readingOrder="1"/>
    </xf>
    <xf numFmtId="4" fontId="34" fillId="0" borderId="7" xfId="0" applyNumberFormat="1" applyFont="1" applyBorder="1" applyAlignment="1">
      <alignment horizontal="right" vertical="center" wrapText="1" readingOrder="1"/>
    </xf>
    <xf numFmtId="49" fontId="34" fillId="0" borderId="6" xfId="0" applyNumberFormat="1" applyFont="1" applyBorder="1" applyAlignment="1">
      <alignment horizontal="right" vertical="center" readingOrder="1"/>
    </xf>
    <xf numFmtId="4" fontId="34" fillId="0" borderId="7" xfId="0" applyNumberFormat="1" applyFont="1" applyBorder="1" applyAlignment="1">
      <alignment horizontal="right" vertical="center" readingOrder="1"/>
    </xf>
    <xf numFmtId="49" fontId="32" fillId="5" borderId="6" xfId="0" applyNumberFormat="1" applyFont="1" applyFill="1" applyBorder="1" applyAlignment="1">
      <alignment horizontal="right" vertical="center" wrapText="1" readingOrder="1"/>
    </xf>
    <xf numFmtId="4" fontId="32" fillId="5" borderId="7" xfId="0" applyNumberFormat="1" applyFont="1" applyFill="1" applyBorder="1" applyAlignment="1">
      <alignment horizontal="right" vertical="center" wrapText="1" readingOrder="1"/>
    </xf>
    <xf numFmtId="49" fontId="32" fillId="3" borderId="6" xfId="0" applyNumberFormat="1" applyFont="1" applyFill="1" applyBorder="1" applyAlignment="1">
      <alignment horizontal="left" vertical="center" wrapText="1" indent="1" readingOrder="1"/>
    </xf>
    <xf numFmtId="4" fontId="32" fillId="3" borderId="7" xfId="0" applyNumberFormat="1" applyFont="1" applyFill="1" applyBorder="1" applyAlignment="1">
      <alignment horizontal="right" vertical="center" wrapText="1" readingOrder="1"/>
    </xf>
    <xf numFmtId="49" fontId="32" fillId="5" borderId="6" xfId="0" applyNumberFormat="1" applyFont="1" applyFill="1" applyBorder="1" applyAlignment="1">
      <alignment horizontal="left" vertical="center" wrapText="1" indent="1" readingOrder="1"/>
    </xf>
    <xf numFmtId="49" fontId="32" fillId="4" borderId="6" xfId="0" applyNumberFormat="1" applyFont="1" applyFill="1" applyBorder="1" applyAlignment="1">
      <alignment horizontal="left" vertical="center" wrapText="1" readingOrder="1"/>
    </xf>
    <xf numFmtId="4" fontId="32" fillId="4" borderId="7" xfId="0" applyNumberFormat="1" applyFont="1" applyFill="1" applyBorder="1" applyAlignment="1">
      <alignment horizontal="right" vertical="center" wrapText="1" readingOrder="1"/>
    </xf>
    <xf numFmtId="49" fontId="34" fillId="0" borderId="6" xfId="0" applyNumberFormat="1" applyFont="1" applyBorder="1" applyAlignment="1">
      <alignment horizontal="center" vertical="center" wrapText="1" readingOrder="1"/>
    </xf>
    <xf numFmtId="49" fontId="34" fillId="0" borderId="11" xfId="0" applyNumberFormat="1" applyFont="1" applyBorder="1" applyAlignment="1">
      <alignment horizontal="right" vertical="center" wrapText="1" readingOrder="1"/>
    </xf>
    <xf numFmtId="49" fontId="34" fillId="0" borderId="12" xfId="0" applyNumberFormat="1" applyFont="1" applyBorder="1" applyAlignment="1">
      <alignment horizontal="right" vertical="center" wrapText="1" readingOrder="1"/>
    </xf>
    <xf numFmtId="4" fontId="34" fillId="0" borderId="11" xfId="0" applyNumberFormat="1" applyFont="1" applyBorder="1" applyAlignment="1">
      <alignment horizontal="right" vertical="center" wrapText="1" readingOrder="1"/>
    </xf>
    <xf numFmtId="4" fontId="34" fillId="0" borderId="12" xfId="0" applyNumberFormat="1" applyFont="1" applyBorder="1" applyAlignment="1">
      <alignment horizontal="right" vertical="center" wrapText="1" readingOrder="1"/>
    </xf>
    <xf numFmtId="4" fontId="32" fillId="4" borderId="3" xfId="0" applyNumberFormat="1" applyFont="1" applyFill="1" applyBorder="1" applyAlignment="1">
      <alignment horizontal="right" vertical="center" wrapText="1" readingOrder="1"/>
    </xf>
    <xf numFmtId="0" fontId="5" fillId="0" borderId="3" xfId="0" applyNumberFormat="1" applyFont="1" applyBorder="1" applyAlignment="1">
      <alignment horizontal="center" vertical="center" wrapText="1" readingOrder="1"/>
    </xf>
    <xf numFmtId="0" fontId="22" fillId="0" borderId="0" xfId="0" applyNumberFormat="1" applyFont="1" applyAlignment="1">
      <alignment horizontal="center" vertical="top" wrapText="1" readingOrder="1"/>
    </xf>
    <xf numFmtId="0" fontId="5" fillId="3" borderId="3" xfId="0" applyNumberFormat="1" applyFont="1" applyFill="1" applyBorder="1" applyAlignment="1">
      <alignment horizontal="center" vertical="center" wrapText="1" readingOrder="1"/>
    </xf>
    <xf numFmtId="49" fontId="32" fillId="4" borderId="3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4" xfId="0" applyNumberFormat="1" applyFont="1" applyFill="1" applyBorder="1" applyAlignment="1">
      <alignment horizontal="center" vertical="center" wrapText="1" readingOrder="1"/>
    </xf>
  </cellXfs>
  <cellStyles count="2">
    <cellStyle name="Normalno" xfId="0" builtinId="0"/>
    <cellStyle name="Obično_List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Layout" workbookViewId="0">
      <selection activeCell="A4" sqref="A4:XFD7"/>
    </sheetView>
  </sheetViews>
  <sheetFormatPr defaultRowHeight="15" x14ac:dyDescent="0.25"/>
  <sheetData>
    <row r="1" spans="1:9" x14ac:dyDescent="0.25">
      <c r="A1" t="s">
        <v>22</v>
      </c>
    </row>
    <row r="2" spans="1:9" x14ac:dyDescent="0.25">
      <c r="A2" t="s">
        <v>390</v>
      </c>
    </row>
    <row r="3" spans="1:9" x14ac:dyDescent="0.25">
      <c r="A3" t="s">
        <v>383</v>
      </c>
    </row>
    <row r="16" spans="1:9" ht="23.25" x14ac:dyDescent="0.25">
      <c r="A16" s="182" t="s">
        <v>389</v>
      </c>
      <c r="B16" s="182"/>
      <c r="C16" s="182"/>
      <c r="D16" s="182"/>
      <c r="E16" s="182"/>
      <c r="F16" s="182"/>
      <c r="G16" s="182"/>
      <c r="H16" s="182"/>
      <c r="I16" s="182"/>
    </row>
    <row r="17" spans="1:9" ht="23.25" x14ac:dyDescent="0.35">
      <c r="A17" s="183" t="s">
        <v>387</v>
      </c>
      <c r="B17" s="183"/>
      <c r="C17" s="183"/>
      <c r="D17" s="183"/>
      <c r="E17" s="183"/>
      <c r="F17" s="183"/>
      <c r="G17" s="183"/>
      <c r="H17" s="183"/>
      <c r="I17" s="183"/>
    </row>
    <row r="18" spans="1:9" ht="23.25" x14ac:dyDescent="0.35">
      <c r="A18" s="183" t="s">
        <v>388</v>
      </c>
      <c r="B18" s="183"/>
      <c r="C18" s="183"/>
      <c r="D18" s="183"/>
      <c r="E18" s="183"/>
      <c r="F18" s="183"/>
      <c r="G18" s="183"/>
      <c r="H18" s="183"/>
      <c r="I18" s="183"/>
    </row>
    <row r="19" spans="1:9" ht="23.25" x14ac:dyDescent="0.35">
      <c r="A19" s="178"/>
      <c r="B19" s="178"/>
      <c r="C19" s="178"/>
      <c r="D19" s="178"/>
      <c r="E19" s="178"/>
      <c r="F19" s="178"/>
      <c r="G19" s="178"/>
      <c r="H19" s="178"/>
      <c r="I19" s="178"/>
    </row>
    <row r="27" spans="1:9" x14ac:dyDescent="0.25">
      <c r="A27" s="181" t="s">
        <v>9</v>
      </c>
      <c r="B27" s="181"/>
      <c r="C27" s="181"/>
      <c r="D27" s="181"/>
      <c r="E27" s="181"/>
      <c r="F27" s="181"/>
      <c r="G27" s="181"/>
      <c r="H27" s="181"/>
      <c r="I27" s="181"/>
    </row>
    <row r="28" spans="1:9" x14ac:dyDescent="0.25">
      <c r="A28" s="181" t="s">
        <v>378</v>
      </c>
      <c r="B28" s="181"/>
      <c r="C28" s="181"/>
      <c r="D28" s="181"/>
      <c r="E28" s="181"/>
      <c r="F28" s="181"/>
      <c r="G28" s="181"/>
      <c r="H28" s="181"/>
      <c r="I28" s="181"/>
    </row>
    <row r="29" spans="1:9" x14ac:dyDescent="0.25">
      <c r="A29" s="181" t="s">
        <v>384</v>
      </c>
      <c r="B29" s="181"/>
      <c r="C29" s="181"/>
      <c r="D29" s="181"/>
      <c r="E29" s="181"/>
      <c r="F29" s="181"/>
      <c r="G29" s="181"/>
      <c r="H29" s="181"/>
      <c r="I29" s="181"/>
    </row>
    <row r="30" spans="1:9" x14ac:dyDescent="0.25">
      <c r="A30" s="181" t="s">
        <v>385</v>
      </c>
      <c r="B30" s="181"/>
      <c r="C30" s="181"/>
      <c r="D30" s="181"/>
      <c r="E30" s="181"/>
      <c r="F30" s="181"/>
      <c r="G30" s="181"/>
      <c r="H30" s="181"/>
      <c r="I30" s="181"/>
    </row>
    <row r="43" spans="1:9" x14ac:dyDescent="0.25">
      <c r="A43" s="181" t="s">
        <v>386</v>
      </c>
      <c r="B43" s="181"/>
      <c r="C43" s="181"/>
      <c r="D43" s="181"/>
      <c r="E43" s="181"/>
      <c r="F43" s="181"/>
      <c r="G43" s="181"/>
      <c r="H43" s="181"/>
      <c r="I43" s="181"/>
    </row>
    <row r="44" spans="1:9" x14ac:dyDescent="0.25">
      <c r="A44" s="181" t="s">
        <v>381</v>
      </c>
      <c r="B44" s="181"/>
      <c r="C44" s="181"/>
      <c r="D44" s="181"/>
      <c r="E44" s="181"/>
      <c r="F44" s="181"/>
      <c r="G44" s="181"/>
      <c r="H44" s="181"/>
      <c r="I44" s="181"/>
    </row>
  </sheetData>
  <mergeCells count="9">
    <mergeCell ref="A29:I29"/>
    <mergeCell ref="A30:I30"/>
    <mergeCell ref="A43:I43"/>
    <mergeCell ref="A44:I44"/>
    <mergeCell ref="A16:I16"/>
    <mergeCell ref="A17:I17"/>
    <mergeCell ref="A18:I18"/>
    <mergeCell ref="A27:I27"/>
    <mergeCell ref="A28:I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7"/>
  <sheetViews>
    <sheetView view="pageLayout" zoomScaleNormal="100" workbookViewId="0">
      <selection activeCell="G3" sqref="G3"/>
    </sheetView>
  </sheetViews>
  <sheetFormatPr defaultRowHeight="15" x14ac:dyDescent="0.25"/>
  <cols>
    <col min="5" max="5" width="16.28515625" customWidth="1"/>
    <col min="6" max="8" width="16.85546875" customWidth="1"/>
    <col min="9" max="10" width="10.42578125" customWidth="1"/>
  </cols>
  <sheetData>
    <row r="1" spans="1:11" ht="15.75" x14ac:dyDescent="0.25">
      <c r="A1" s="12" t="s">
        <v>22</v>
      </c>
      <c r="B1" s="81"/>
      <c r="C1" s="81"/>
      <c r="D1" s="81"/>
      <c r="E1" s="81"/>
    </row>
    <row r="2" spans="1:11" ht="15.75" x14ac:dyDescent="0.25">
      <c r="A2" s="12" t="s">
        <v>382</v>
      </c>
      <c r="B2" s="81"/>
      <c r="C2" s="81"/>
      <c r="D2" s="81"/>
      <c r="E2" s="81"/>
    </row>
    <row r="3" spans="1:11" ht="15.75" x14ac:dyDescent="0.25">
      <c r="A3" s="12" t="s">
        <v>383</v>
      </c>
      <c r="B3" s="81"/>
      <c r="C3" s="81"/>
      <c r="D3" s="81"/>
      <c r="E3" s="81"/>
    </row>
    <row r="4" spans="1:11" ht="15.75" x14ac:dyDescent="0.25">
      <c r="A4" s="12"/>
      <c r="B4" s="81"/>
      <c r="C4" s="81"/>
      <c r="D4" s="81"/>
      <c r="E4" s="81"/>
    </row>
    <row r="6" spans="1:11" ht="57" customHeight="1" x14ac:dyDescent="0.25">
      <c r="A6" s="210" t="s">
        <v>391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ht="15.75" customHeight="1" x14ac:dyDescent="0.25">
      <c r="A7" s="212" t="s">
        <v>9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1" ht="15.75" customHeight="1" x14ac:dyDescent="0.25">
      <c r="A8" s="211" t="s">
        <v>360</v>
      </c>
      <c r="B8" s="211"/>
      <c r="C8" s="211"/>
      <c r="D8" s="211"/>
      <c r="E8" s="211"/>
      <c r="F8" s="211"/>
      <c r="G8" s="211"/>
      <c r="H8" s="211"/>
      <c r="I8" s="211"/>
      <c r="J8" s="211"/>
    </row>
    <row r="9" spans="1:11" ht="33" customHeight="1" x14ac:dyDescent="0.25">
      <c r="A9" s="209" t="s">
        <v>362</v>
      </c>
      <c r="B9" s="209"/>
      <c r="C9" s="209"/>
      <c r="D9" s="209"/>
      <c r="E9" s="209"/>
      <c r="F9" s="209"/>
      <c r="G9" s="209"/>
      <c r="H9" s="209"/>
      <c r="I9" s="209"/>
      <c r="J9" s="209"/>
    </row>
    <row r="10" spans="1:11" s="37" customFormat="1" ht="60" x14ac:dyDescent="0.25">
      <c r="A10" s="190"/>
      <c r="B10" s="191"/>
      <c r="C10" s="191"/>
      <c r="D10" s="191"/>
      <c r="E10" s="192"/>
      <c r="F10" s="148" t="s">
        <v>358</v>
      </c>
      <c r="G10" s="50" t="s">
        <v>380</v>
      </c>
      <c r="H10" s="50" t="s">
        <v>359</v>
      </c>
      <c r="I10" s="50" t="s">
        <v>349</v>
      </c>
      <c r="J10" s="50" t="s">
        <v>350</v>
      </c>
      <c r="K10"/>
    </row>
    <row r="11" spans="1:11" s="37" customFormat="1" ht="11.25" x14ac:dyDescent="0.2">
      <c r="A11" s="205">
        <v>1</v>
      </c>
      <c r="B11" s="206"/>
      <c r="C11" s="206"/>
      <c r="D11" s="206"/>
      <c r="E11" s="207"/>
      <c r="F11" s="38">
        <v>2</v>
      </c>
      <c r="G11" s="39">
        <v>4</v>
      </c>
      <c r="H11" s="39">
        <v>5</v>
      </c>
      <c r="I11" s="39" t="s">
        <v>351</v>
      </c>
      <c r="J11" s="39" t="s">
        <v>352</v>
      </c>
    </row>
    <row r="12" spans="1:11" x14ac:dyDescent="0.25">
      <c r="A12" s="193" t="s">
        <v>0</v>
      </c>
      <c r="B12" s="194"/>
      <c r="C12" s="194"/>
      <c r="D12" s="194"/>
      <c r="E12" s="195"/>
      <c r="F12" s="149">
        <f>F13+F14</f>
        <v>7801188.5700000003</v>
      </c>
      <c r="G12" s="150">
        <v>10200679.42</v>
      </c>
      <c r="H12" s="150">
        <f>H13+H14</f>
        <v>10975602.27</v>
      </c>
      <c r="I12" s="151">
        <f>H12/F12*100</f>
        <v>140.6914109499599</v>
      </c>
      <c r="J12" s="151">
        <f>H12/G12*100</f>
        <v>107.5967768233226</v>
      </c>
    </row>
    <row r="13" spans="1:11" x14ac:dyDescent="0.25">
      <c r="A13" s="196" t="s">
        <v>24</v>
      </c>
      <c r="B13" s="197"/>
      <c r="C13" s="197"/>
      <c r="D13" s="197"/>
      <c r="E13" s="198"/>
      <c r="F13" s="152">
        <v>7801188.5700000003</v>
      </c>
      <c r="G13" s="153">
        <v>10200679.42</v>
      </c>
      <c r="H13" s="153">
        <v>10968443.26</v>
      </c>
      <c r="I13" s="154">
        <f>H13/F13*100</f>
        <v>140.59964275418096</v>
      </c>
      <c r="J13" s="155">
        <f t="shared" ref="J13:J18" si="0">H13/G13*100</f>
        <v>107.52659512556274</v>
      </c>
    </row>
    <row r="14" spans="1:11" x14ac:dyDescent="0.25">
      <c r="A14" s="199" t="s">
        <v>25</v>
      </c>
      <c r="B14" s="198"/>
      <c r="C14" s="198"/>
      <c r="D14" s="198"/>
      <c r="E14" s="198"/>
      <c r="F14" s="152">
        <v>0</v>
      </c>
      <c r="G14" s="153">
        <v>0</v>
      </c>
      <c r="H14" s="153">
        <v>7159.01</v>
      </c>
      <c r="I14" s="154">
        <v>0</v>
      </c>
      <c r="J14" s="155">
        <v>0</v>
      </c>
    </row>
    <row r="15" spans="1:11" x14ac:dyDescent="0.25">
      <c r="A15" s="156" t="s">
        <v>1</v>
      </c>
      <c r="B15" s="157"/>
      <c r="C15" s="157"/>
      <c r="D15" s="157"/>
      <c r="E15" s="157"/>
      <c r="F15" s="149">
        <f>F16+F17</f>
        <v>7886072.4900000002</v>
      </c>
      <c r="G15" s="150">
        <v>9578976.2899999991</v>
      </c>
      <c r="H15" s="150">
        <f>H16+H17</f>
        <v>9420431.0299999993</v>
      </c>
      <c r="I15" s="151">
        <f>H15/F15*100</f>
        <v>119.45656144989354</v>
      </c>
      <c r="J15" s="151">
        <f t="shared" si="0"/>
        <v>98.344862173158177</v>
      </c>
    </row>
    <row r="16" spans="1:11" x14ac:dyDescent="0.25">
      <c r="A16" s="200" t="s">
        <v>26</v>
      </c>
      <c r="B16" s="197"/>
      <c r="C16" s="197"/>
      <c r="D16" s="197"/>
      <c r="E16" s="197"/>
      <c r="F16" s="158">
        <v>7716856.6299999999</v>
      </c>
      <c r="G16" s="159">
        <v>9103626.2899999991</v>
      </c>
      <c r="H16" s="153">
        <v>9003859.0999999996</v>
      </c>
      <c r="I16" s="160">
        <f>H16/F16*100</f>
        <v>116.67780719155331</v>
      </c>
      <c r="J16" s="155">
        <f t="shared" si="0"/>
        <v>98.904093964076822</v>
      </c>
    </row>
    <row r="17" spans="1:46" x14ac:dyDescent="0.25">
      <c r="A17" s="199" t="s">
        <v>27</v>
      </c>
      <c r="B17" s="198"/>
      <c r="C17" s="198"/>
      <c r="D17" s="198"/>
      <c r="E17" s="198"/>
      <c r="F17" s="152">
        <v>169215.86</v>
      </c>
      <c r="G17" s="159">
        <v>475350</v>
      </c>
      <c r="H17" s="153">
        <v>416571.93</v>
      </c>
      <c r="I17" s="160">
        <f>H17/F17*100</f>
        <v>246.17782872125579</v>
      </c>
      <c r="J17" s="155">
        <f t="shared" si="0"/>
        <v>87.634780687914173</v>
      </c>
    </row>
    <row r="18" spans="1:46" ht="24.75" customHeight="1" x14ac:dyDescent="0.25">
      <c r="A18" s="201" t="s">
        <v>3</v>
      </c>
      <c r="B18" s="194"/>
      <c r="C18" s="194"/>
      <c r="D18" s="194"/>
      <c r="E18" s="194"/>
      <c r="F18" s="161">
        <f>F12-F15</f>
        <v>-84883.919999999925</v>
      </c>
      <c r="G18" s="150">
        <v>621703.13</v>
      </c>
      <c r="H18" s="150">
        <f>H12-H15</f>
        <v>1555171.2400000002</v>
      </c>
      <c r="I18" s="162">
        <f>H18/F18*100</f>
        <v>-1832.1152463269857</v>
      </c>
      <c r="J18" s="151">
        <f t="shared" si="0"/>
        <v>250.14692140925851</v>
      </c>
    </row>
    <row r="19" spans="1:46" ht="69" customHeight="1" x14ac:dyDescent="0.25">
      <c r="A19" s="208" t="s">
        <v>361</v>
      </c>
      <c r="B19" s="208"/>
      <c r="C19" s="208"/>
      <c r="D19" s="208"/>
      <c r="E19" s="208"/>
      <c r="F19" s="208"/>
      <c r="G19" s="208"/>
      <c r="H19" s="208"/>
      <c r="I19" s="208"/>
      <c r="J19" s="208"/>
    </row>
    <row r="20" spans="1:46" s="37" customFormat="1" ht="60" x14ac:dyDescent="0.25">
      <c r="A20" s="190"/>
      <c r="B20" s="191"/>
      <c r="C20" s="191"/>
      <c r="D20" s="191"/>
      <c r="E20" s="192"/>
      <c r="F20" s="148" t="s">
        <v>358</v>
      </c>
      <c r="G20" s="50" t="s">
        <v>380</v>
      </c>
      <c r="H20" s="50" t="s">
        <v>359</v>
      </c>
      <c r="I20" s="50" t="s">
        <v>349</v>
      </c>
      <c r="J20" s="50" t="s">
        <v>350</v>
      </c>
    </row>
    <row r="21" spans="1:46" ht="12" customHeight="1" x14ac:dyDescent="0.25">
      <c r="A21" s="202">
        <v>1</v>
      </c>
      <c r="B21" s="203"/>
      <c r="C21" s="203"/>
      <c r="D21" s="203"/>
      <c r="E21" s="204"/>
      <c r="F21" s="38">
        <v>2</v>
      </c>
      <c r="G21" s="39">
        <v>4</v>
      </c>
      <c r="H21" s="39">
        <v>5</v>
      </c>
      <c r="I21" s="39" t="s">
        <v>351</v>
      </c>
      <c r="J21" s="39" t="s">
        <v>352</v>
      </c>
    </row>
    <row r="22" spans="1:46" x14ac:dyDescent="0.25">
      <c r="A22" s="199" t="s">
        <v>28</v>
      </c>
      <c r="B22" s="198"/>
      <c r="C22" s="198"/>
      <c r="D22" s="198"/>
      <c r="E22" s="198"/>
      <c r="F22" s="163">
        <v>0</v>
      </c>
      <c r="G22" s="164">
        <v>0</v>
      </c>
      <c r="H22" s="165">
        <v>0</v>
      </c>
      <c r="I22" s="164">
        <v>0</v>
      </c>
      <c r="J22" s="164">
        <v>0</v>
      </c>
    </row>
    <row r="23" spans="1:46" ht="15" customHeight="1" x14ac:dyDescent="0.25">
      <c r="A23" s="199" t="s">
        <v>29</v>
      </c>
      <c r="B23" s="198"/>
      <c r="C23" s="198"/>
      <c r="D23" s="198"/>
      <c r="E23" s="198"/>
      <c r="F23" s="163">
        <v>0</v>
      </c>
      <c r="G23" s="164">
        <v>0</v>
      </c>
      <c r="H23" s="165">
        <v>0</v>
      </c>
      <c r="I23" s="164">
        <v>0</v>
      </c>
      <c r="J23" s="164">
        <v>0</v>
      </c>
    </row>
    <row r="24" spans="1:46" s="40" customFormat="1" ht="15" customHeight="1" x14ac:dyDescent="0.25">
      <c r="A24" s="186" t="s">
        <v>353</v>
      </c>
      <c r="B24" s="187"/>
      <c r="C24" s="187"/>
      <c r="D24" s="187"/>
      <c r="E24" s="188"/>
      <c r="F24" s="166">
        <f>F22-F23</f>
        <v>0</v>
      </c>
      <c r="G24" s="166">
        <f t="shared" ref="G24:J24" si="1">G22-G23</f>
        <v>0</v>
      </c>
      <c r="H24" s="166">
        <f t="shared" si="1"/>
        <v>0</v>
      </c>
      <c r="I24" s="166">
        <f t="shared" si="1"/>
        <v>0</v>
      </c>
      <c r="J24" s="166">
        <f t="shared" si="1"/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40" customFormat="1" ht="15" customHeight="1" x14ac:dyDescent="0.25">
      <c r="A25" s="184" t="s">
        <v>356</v>
      </c>
      <c r="B25" s="185"/>
      <c r="C25" s="185"/>
      <c r="D25" s="185"/>
      <c r="E25" s="185"/>
      <c r="F25" s="167">
        <v>-536819.21</v>
      </c>
      <c r="G25" s="168">
        <v>-621703.13</v>
      </c>
      <c r="H25" s="168">
        <v>-1136381.67</v>
      </c>
      <c r="I25" s="169">
        <v>211.68796660611306</v>
      </c>
      <c r="J25" s="169">
        <v>182.7852579735283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42" customFormat="1" x14ac:dyDescent="0.25">
      <c r="A26" s="184" t="s">
        <v>357</v>
      </c>
      <c r="B26" s="185"/>
      <c r="C26" s="185"/>
      <c r="D26" s="185"/>
      <c r="E26" s="185"/>
      <c r="F26" s="167">
        <v>-621703.12999999989</v>
      </c>
      <c r="G26" s="168">
        <v>-621703.13</v>
      </c>
      <c r="H26" s="168">
        <v>418789.5700000003</v>
      </c>
      <c r="I26" s="168">
        <f>H26/F26*100</f>
        <v>-67.361663435730236</v>
      </c>
      <c r="J26" s="168">
        <f>H26/G26*100</f>
        <v>-67.361663435730208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46" x14ac:dyDescent="0.25">
      <c r="A27" s="186" t="s">
        <v>354</v>
      </c>
      <c r="B27" s="187"/>
      <c r="C27" s="187"/>
      <c r="D27" s="187"/>
      <c r="E27" s="188"/>
      <c r="F27" s="166">
        <v>0</v>
      </c>
      <c r="G27" s="170">
        <v>0</v>
      </c>
      <c r="H27" s="170">
        <v>0</v>
      </c>
      <c r="I27" s="170">
        <v>0</v>
      </c>
      <c r="J27" s="170">
        <v>0</v>
      </c>
    </row>
    <row r="28" spans="1:46" x14ac:dyDescent="0.25">
      <c r="A28" s="189" t="s">
        <v>355</v>
      </c>
      <c r="B28" s="189"/>
      <c r="C28" s="189"/>
      <c r="D28" s="189"/>
      <c r="E28" s="189"/>
      <c r="F28" s="171">
        <f>F26</f>
        <v>-621703.12999999989</v>
      </c>
      <c r="G28" s="171">
        <f t="shared" ref="G28:H28" si="2">G26</f>
        <v>-621703.13</v>
      </c>
      <c r="H28" s="171">
        <f t="shared" si="2"/>
        <v>418789.5700000003</v>
      </c>
      <c r="I28" s="172">
        <f>H28/F28*100</f>
        <v>-67.361663435730236</v>
      </c>
      <c r="J28" s="172">
        <f>H28/G28*100</f>
        <v>-67.361663435730208</v>
      </c>
    </row>
    <row r="29" spans="1:46" ht="18" x14ac:dyDescent="0.25">
      <c r="A29" s="7"/>
      <c r="B29" s="6"/>
      <c r="C29" s="6"/>
      <c r="D29" s="6"/>
      <c r="E29" s="6"/>
      <c r="F29" s="6"/>
      <c r="G29" s="5"/>
      <c r="H29" s="5"/>
      <c r="I29" s="5"/>
    </row>
    <row r="30" spans="1:46" ht="18" customHeight="1" x14ac:dyDescent="0.25">
      <c r="A30" s="7"/>
      <c r="B30" s="6"/>
      <c r="C30" s="6"/>
      <c r="D30" s="6"/>
      <c r="E30" s="6"/>
      <c r="F30" s="6"/>
      <c r="G30" s="5"/>
      <c r="H30" s="5"/>
      <c r="I30" s="5"/>
    </row>
    <row r="31" spans="1:46" ht="18" customHeight="1" x14ac:dyDescent="0.25">
      <c r="A31" s="7"/>
      <c r="B31" s="6"/>
      <c r="C31" s="6"/>
      <c r="D31" s="6"/>
      <c r="E31" s="6"/>
      <c r="F31" s="6"/>
      <c r="G31" s="5"/>
      <c r="H31" s="5"/>
      <c r="I31" s="5"/>
    </row>
    <row r="32" spans="1:46" ht="15.75" x14ac:dyDescent="0.25">
      <c r="H32" s="11" t="s">
        <v>54</v>
      </c>
    </row>
    <row r="33" spans="7:8" ht="15.75" x14ac:dyDescent="0.25">
      <c r="H33" s="12" t="s">
        <v>55</v>
      </c>
    </row>
    <row r="34" spans="7:8" ht="15" customHeight="1" x14ac:dyDescent="0.25">
      <c r="G34" s="5"/>
    </row>
    <row r="35" spans="7:8" ht="15" customHeight="1" x14ac:dyDescent="0.25">
      <c r="G35" s="5"/>
    </row>
    <row r="36" spans="7:8" x14ac:dyDescent="0.25">
      <c r="G36" s="5"/>
    </row>
    <row r="37" spans="7:8" x14ac:dyDescent="0.25">
      <c r="G37" s="8"/>
    </row>
  </sheetData>
  <mergeCells count="22">
    <mergeCell ref="A10:E10"/>
    <mergeCell ref="A11:E11"/>
    <mergeCell ref="A19:J19"/>
    <mergeCell ref="A9:J9"/>
    <mergeCell ref="A6:J6"/>
    <mergeCell ref="A8:J8"/>
    <mergeCell ref="A7:J7"/>
    <mergeCell ref="A26:E26"/>
    <mergeCell ref="A27:E27"/>
    <mergeCell ref="A28:E28"/>
    <mergeCell ref="A20:E20"/>
    <mergeCell ref="A12:E12"/>
    <mergeCell ref="A13:E13"/>
    <mergeCell ref="A14:E14"/>
    <mergeCell ref="A16:E16"/>
    <mergeCell ref="A17:E17"/>
    <mergeCell ref="A18:E18"/>
    <mergeCell ref="A22:E22"/>
    <mergeCell ref="A23:E23"/>
    <mergeCell ref="A21:E21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zoomScaleNormal="100" workbookViewId="0">
      <selection activeCell="C5" sqref="C5"/>
    </sheetView>
  </sheetViews>
  <sheetFormatPr defaultRowHeight="15" x14ac:dyDescent="0.2"/>
  <cols>
    <col min="1" max="1" width="7.140625" style="12" customWidth="1"/>
    <col min="2" max="2" width="11.85546875" style="12" customWidth="1"/>
    <col min="3" max="3" width="52.85546875" style="12" customWidth="1"/>
    <col min="4" max="4" width="17.28515625" style="12" customWidth="1"/>
    <col min="5" max="6" width="17.140625" style="12" customWidth="1"/>
    <col min="7" max="7" width="8.7109375" style="31" customWidth="1"/>
    <col min="8" max="8" width="8.7109375" style="32" customWidth="1"/>
    <col min="9" max="16384" width="9.140625" style="12"/>
  </cols>
  <sheetData>
    <row r="1" spans="1:11" ht="18" customHeight="1" x14ac:dyDescent="0.2">
      <c r="A1" s="210" t="s">
        <v>364</v>
      </c>
      <c r="B1" s="210"/>
      <c r="C1" s="210"/>
      <c r="D1" s="210"/>
      <c r="E1" s="210"/>
      <c r="F1" s="210"/>
      <c r="G1" s="210"/>
      <c r="H1" s="210"/>
      <c r="I1" s="44"/>
      <c r="J1" s="44"/>
      <c r="K1" s="44"/>
    </row>
    <row r="2" spans="1:11" ht="15.75" customHeight="1" x14ac:dyDescent="0.2">
      <c r="A2" s="212" t="s">
        <v>9</v>
      </c>
      <c r="B2" s="212"/>
      <c r="C2" s="212"/>
      <c r="D2" s="212"/>
      <c r="E2" s="212"/>
      <c r="F2" s="212"/>
      <c r="G2" s="212"/>
      <c r="H2" s="212"/>
      <c r="I2" s="45"/>
      <c r="J2" s="45"/>
      <c r="K2" s="45"/>
    </row>
    <row r="3" spans="1:11" ht="18.75" customHeight="1" x14ac:dyDescent="0.2">
      <c r="A3" s="215" t="s">
        <v>373</v>
      </c>
      <c r="B3" s="215"/>
      <c r="C3" s="215"/>
      <c r="D3" s="215"/>
      <c r="E3" s="215"/>
      <c r="F3" s="215"/>
      <c r="G3" s="215"/>
      <c r="H3" s="215"/>
    </row>
    <row r="4" spans="1:11" ht="12.75" customHeight="1" x14ac:dyDescent="0.2"/>
    <row r="5" spans="1:11" ht="16.5" customHeight="1" x14ac:dyDescent="0.2"/>
    <row r="6" spans="1:11" ht="27" customHeight="1" x14ac:dyDescent="0.2">
      <c r="A6" s="216" t="s">
        <v>365</v>
      </c>
      <c r="B6" s="216"/>
      <c r="C6" s="216"/>
      <c r="D6" s="216"/>
      <c r="E6" s="216"/>
      <c r="F6" s="216"/>
      <c r="G6" s="216"/>
      <c r="H6" s="216"/>
    </row>
    <row r="7" spans="1:11" ht="57.75" customHeight="1" x14ac:dyDescent="0.2">
      <c r="A7" s="96" t="s">
        <v>4</v>
      </c>
      <c r="B7" s="99" t="s">
        <v>363</v>
      </c>
      <c r="C7" s="96" t="s">
        <v>14</v>
      </c>
      <c r="D7" s="96" t="s">
        <v>67</v>
      </c>
      <c r="E7" s="96" t="s">
        <v>380</v>
      </c>
      <c r="F7" s="96" t="s">
        <v>68</v>
      </c>
      <c r="G7" s="96" t="s">
        <v>69</v>
      </c>
      <c r="H7" s="97" t="s">
        <v>348</v>
      </c>
    </row>
    <row r="8" spans="1:11" x14ac:dyDescent="0.2">
      <c r="A8" s="217">
        <v>1</v>
      </c>
      <c r="B8" s="217"/>
      <c r="C8" s="217"/>
      <c r="D8" s="47">
        <v>2</v>
      </c>
      <c r="E8" s="47">
        <v>3</v>
      </c>
      <c r="F8" s="47">
        <v>4</v>
      </c>
      <c r="G8" s="48" t="s">
        <v>71</v>
      </c>
      <c r="H8" s="49" t="s">
        <v>72</v>
      </c>
    </row>
    <row r="9" spans="1:11" ht="33.75" customHeight="1" x14ac:dyDescent="0.2">
      <c r="A9" s="100" t="s">
        <v>73</v>
      </c>
      <c r="B9" s="101"/>
      <c r="C9" s="102" t="s">
        <v>66</v>
      </c>
      <c r="D9" s="103">
        <v>7801188.5700000003</v>
      </c>
      <c r="E9" s="103">
        <v>10200679.42</v>
      </c>
      <c r="F9" s="103">
        <v>10968443.26</v>
      </c>
      <c r="G9" s="104">
        <v>140.59964275418096</v>
      </c>
      <c r="H9" s="104">
        <v>107.52659512556271</v>
      </c>
    </row>
    <row r="10" spans="1:11" ht="31.5" x14ac:dyDescent="0.2">
      <c r="A10" s="27"/>
      <c r="B10" s="35" t="s">
        <v>74</v>
      </c>
      <c r="C10" s="24" t="s">
        <v>75</v>
      </c>
      <c r="D10" s="25">
        <v>890798.19</v>
      </c>
      <c r="E10" s="25">
        <v>1761228.95</v>
      </c>
      <c r="F10" s="25">
        <v>2313278.19</v>
      </c>
      <c r="G10" s="26">
        <v>259.6860002600589</v>
      </c>
      <c r="H10" s="26">
        <v>131.34454722652612</v>
      </c>
    </row>
    <row r="11" spans="1:11" ht="31.5" x14ac:dyDescent="0.2">
      <c r="A11" s="27"/>
      <c r="B11" s="35" t="s">
        <v>76</v>
      </c>
      <c r="C11" s="24" t="s">
        <v>77</v>
      </c>
      <c r="D11" s="25">
        <v>53733.31</v>
      </c>
      <c r="E11" s="25">
        <v>11721.7</v>
      </c>
      <c r="F11" s="25">
        <v>19801.009999999998</v>
      </c>
      <c r="G11" s="26">
        <v>36.850530890429042</v>
      </c>
      <c r="H11" s="26">
        <v>168.92609433785202</v>
      </c>
    </row>
    <row r="12" spans="1:11" ht="30" x14ac:dyDescent="0.2">
      <c r="A12" s="27"/>
      <c r="B12" s="36" t="s">
        <v>78</v>
      </c>
      <c r="C12" s="28" t="s">
        <v>79</v>
      </c>
      <c r="D12" s="29">
        <v>53733.31</v>
      </c>
      <c r="E12" s="29">
        <v>11721.7</v>
      </c>
      <c r="F12" s="29">
        <v>19801.009999999998</v>
      </c>
      <c r="G12" s="30">
        <v>36.850530890429042</v>
      </c>
      <c r="H12" s="30">
        <v>168.92609433785202</v>
      </c>
    </row>
    <row r="13" spans="1:11" ht="31.5" x14ac:dyDescent="0.2">
      <c r="A13" s="27"/>
      <c r="B13" s="35" t="s">
        <v>80</v>
      </c>
      <c r="C13" s="24" t="s">
        <v>81</v>
      </c>
      <c r="D13" s="25">
        <v>207360</v>
      </c>
      <c r="E13" s="25">
        <v>835850.25</v>
      </c>
      <c r="F13" s="25">
        <v>1378920.75</v>
      </c>
      <c r="G13" s="26">
        <v>664.98878761574065</v>
      </c>
      <c r="H13" s="26">
        <v>164.97222439067284</v>
      </c>
    </row>
    <row r="14" spans="1:11" ht="30" x14ac:dyDescent="0.2">
      <c r="A14" s="27"/>
      <c r="B14" s="36" t="s">
        <v>82</v>
      </c>
      <c r="C14" s="28" t="s">
        <v>83</v>
      </c>
      <c r="D14" s="29">
        <v>207360</v>
      </c>
      <c r="E14" s="29">
        <v>835850.25</v>
      </c>
      <c r="F14" s="29">
        <v>1378920.75</v>
      </c>
      <c r="G14" s="30">
        <v>664.98878761574065</v>
      </c>
      <c r="H14" s="30">
        <v>164.97222439067284</v>
      </c>
    </row>
    <row r="15" spans="1:11" ht="31.5" x14ac:dyDescent="0.2">
      <c r="A15" s="27"/>
      <c r="B15" s="35" t="s">
        <v>84</v>
      </c>
      <c r="C15" s="24" t="s">
        <v>85</v>
      </c>
      <c r="D15" s="25">
        <v>614736.12</v>
      </c>
      <c r="E15" s="25">
        <v>913657</v>
      </c>
      <c r="F15" s="25">
        <v>914556.43</v>
      </c>
      <c r="G15" s="26">
        <v>148.77219675980646</v>
      </c>
      <c r="H15" s="26">
        <v>100.09844285109182</v>
      </c>
    </row>
    <row r="16" spans="1:11" ht="30" x14ac:dyDescent="0.2">
      <c r="A16" s="27"/>
      <c r="B16" s="36" t="s">
        <v>86</v>
      </c>
      <c r="C16" s="28" t="s">
        <v>87</v>
      </c>
      <c r="D16" s="29">
        <v>231712.05</v>
      </c>
      <c r="E16" s="29">
        <v>643888</v>
      </c>
      <c r="F16" s="29">
        <v>656386.46</v>
      </c>
      <c r="G16" s="30">
        <v>283.27679117249187</v>
      </c>
      <c r="H16" s="30">
        <v>101.94109223964416</v>
      </c>
    </row>
    <row r="17" spans="1:8" ht="30" x14ac:dyDescent="0.2">
      <c r="A17" s="27"/>
      <c r="B17" s="36" t="s">
        <v>88</v>
      </c>
      <c r="C17" s="28" t="s">
        <v>89</v>
      </c>
      <c r="D17" s="29">
        <v>383024.07</v>
      </c>
      <c r="E17" s="29">
        <v>269769</v>
      </c>
      <c r="F17" s="29">
        <v>258169.97</v>
      </c>
      <c r="G17" s="30">
        <v>67.403066862090412</v>
      </c>
      <c r="H17" s="30">
        <v>95.700384402952153</v>
      </c>
    </row>
    <row r="18" spans="1:8" ht="31.5" x14ac:dyDescent="0.2">
      <c r="A18" s="27"/>
      <c r="B18" s="35" t="s">
        <v>90</v>
      </c>
      <c r="C18" s="24" t="s">
        <v>91</v>
      </c>
      <c r="D18" s="25">
        <v>14968.76</v>
      </c>
      <c r="E18" s="25">
        <v>0</v>
      </c>
      <c r="F18" s="25">
        <v>0</v>
      </c>
      <c r="G18" s="26">
        <v>0</v>
      </c>
      <c r="H18" s="26">
        <v>0</v>
      </c>
    </row>
    <row r="19" spans="1:8" ht="45" x14ac:dyDescent="0.2">
      <c r="A19" s="27"/>
      <c r="B19" s="36" t="s">
        <v>92</v>
      </c>
      <c r="C19" s="28" t="s">
        <v>93</v>
      </c>
      <c r="D19" s="29">
        <v>14968.76</v>
      </c>
      <c r="E19" s="29">
        <v>0</v>
      </c>
      <c r="F19" s="29">
        <v>0</v>
      </c>
      <c r="G19" s="30">
        <v>0</v>
      </c>
      <c r="H19" s="30">
        <v>0</v>
      </c>
    </row>
    <row r="20" spans="1:8" ht="15.75" x14ac:dyDescent="0.2">
      <c r="A20" s="27"/>
      <c r="B20" s="35" t="s">
        <v>94</v>
      </c>
      <c r="C20" s="24" t="s">
        <v>95</v>
      </c>
      <c r="D20" s="25">
        <v>279.63</v>
      </c>
      <c r="E20" s="25">
        <v>50</v>
      </c>
      <c r="F20" s="25">
        <v>0</v>
      </c>
      <c r="G20" s="26">
        <v>0</v>
      </c>
      <c r="H20" s="26">
        <v>0</v>
      </c>
    </row>
    <row r="21" spans="1:8" ht="15.75" x14ac:dyDescent="0.2">
      <c r="A21" s="27"/>
      <c r="B21" s="35" t="s">
        <v>96</v>
      </c>
      <c r="C21" s="24" t="s">
        <v>97</v>
      </c>
      <c r="D21" s="25">
        <v>279.63</v>
      </c>
      <c r="E21" s="25">
        <v>50</v>
      </c>
      <c r="F21" s="25">
        <v>0</v>
      </c>
      <c r="G21" s="26">
        <v>0</v>
      </c>
      <c r="H21" s="26">
        <v>0</v>
      </c>
    </row>
    <row r="22" spans="1:8" ht="30" x14ac:dyDescent="0.2">
      <c r="A22" s="27"/>
      <c r="B22" s="36" t="s">
        <v>98</v>
      </c>
      <c r="C22" s="28" t="s">
        <v>99</v>
      </c>
      <c r="D22" s="29">
        <v>0</v>
      </c>
      <c r="E22" s="29">
        <v>25</v>
      </c>
      <c r="F22" s="29">
        <v>0</v>
      </c>
      <c r="G22" s="30">
        <v>0</v>
      </c>
      <c r="H22" s="30">
        <v>0</v>
      </c>
    </row>
    <row r="23" spans="1:8" ht="15.75" x14ac:dyDescent="0.2">
      <c r="A23" s="27"/>
      <c r="B23" s="36" t="s">
        <v>100</v>
      </c>
      <c r="C23" s="28" t="s">
        <v>101</v>
      </c>
      <c r="D23" s="29">
        <v>279.63</v>
      </c>
      <c r="E23" s="29">
        <v>25</v>
      </c>
      <c r="F23" s="29">
        <v>0</v>
      </c>
      <c r="G23" s="30">
        <v>0</v>
      </c>
      <c r="H23" s="30">
        <v>0</v>
      </c>
    </row>
    <row r="24" spans="1:8" ht="31.5" x14ac:dyDescent="0.2">
      <c r="A24" s="27"/>
      <c r="B24" s="35" t="s">
        <v>102</v>
      </c>
      <c r="C24" s="24" t="s">
        <v>103</v>
      </c>
      <c r="D24" s="25">
        <v>247130.09</v>
      </c>
      <c r="E24" s="25">
        <v>306137.98</v>
      </c>
      <c r="F24" s="25">
        <v>285294.03999999998</v>
      </c>
      <c r="G24" s="26">
        <v>115.44285845564173</v>
      </c>
      <c r="H24" s="26">
        <v>93.191325035854732</v>
      </c>
    </row>
    <row r="25" spans="1:8" ht="15.75" x14ac:dyDescent="0.2">
      <c r="A25" s="27"/>
      <c r="B25" s="35" t="s">
        <v>104</v>
      </c>
      <c r="C25" s="24" t="s">
        <v>105</v>
      </c>
      <c r="D25" s="25">
        <v>247130.09</v>
      </c>
      <c r="E25" s="25">
        <v>306137.98</v>
      </c>
      <c r="F25" s="25">
        <v>285294.03999999998</v>
      </c>
      <c r="G25" s="26">
        <v>115.44285845564173</v>
      </c>
      <c r="H25" s="26">
        <v>93.191325035854732</v>
      </c>
    </row>
    <row r="26" spans="1:8" ht="15.75" x14ac:dyDescent="0.2">
      <c r="A26" s="27"/>
      <c r="B26" s="36" t="s">
        <v>106</v>
      </c>
      <c r="C26" s="28" t="s">
        <v>107</v>
      </c>
      <c r="D26" s="29">
        <v>247130.09</v>
      </c>
      <c r="E26" s="29">
        <v>306137.98</v>
      </c>
      <c r="F26" s="29">
        <v>285294.03999999998</v>
      </c>
      <c r="G26" s="30">
        <v>115.44285845564173</v>
      </c>
      <c r="H26" s="30">
        <v>93.191325035854732</v>
      </c>
    </row>
    <row r="27" spans="1:8" ht="36.75" customHeight="1" x14ac:dyDescent="0.2">
      <c r="A27" s="27"/>
      <c r="B27" s="35" t="s">
        <v>108</v>
      </c>
      <c r="C27" s="24" t="s">
        <v>109</v>
      </c>
      <c r="D27" s="25">
        <v>2783531</v>
      </c>
      <c r="E27" s="25">
        <v>3023409.87</v>
      </c>
      <c r="F27" s="25">
        <v>2853342.88</v>
      </c>
      <c r="G27" s="26">
        <v>102.50803314207745</v>
      </c>
      <c r="H27" s="26">
        <v>94.374993887282642</v>
      </c>
    </row>
    <row r="28" spans="1:8" ht="31.5" x14ac:dyDescent="0.2">
      <c r="A28" s="27"/>
      <c r="B28" s="35" t="s">
        <v>110</v>
      </c>
      <c r="C28" s="24" t="s">
        <v>111</v>
      </c>
      <c r="D28" s="25">
        <v>2779480.5</v>
      </c>
      <c r="E28" s="25">
        <v>3022909.87</v>
      </c>
      <c r="F28" s="25">
        <v>2852309.8</v>
      </c>
      <c r="G28" s="26">
        <v>102.62024863998866</v>
      </c>
      <c r="H28" s="26">
        <v>94.356428827300761</v>
      </c>
    </row>
    <row r="29" spans="1:8" ht="15.75" x14ac:dyDescent="0.2">
      <c r="A29" s="27"/>
      <c r="B29" s="36" t="s">
        <v>112</v>
      </c>
      <c r="C29" s="28" t="s">
        <v>113</v>
      </c>
      <c r="D29" s="29">
        <v>2779480.5</v>
      </c>
      <c r="E29" s="29">
        <v>3022909.87</v>
      </c>
      <c r="F29" s="29">
        <v>2852309.8</v>
      </c>
      <c r="G29" s="30">
        <v>102.62024863998866</v>
      </c>
      <c r="H29" s="30">
        <v>94.356428827300761</v>
      </c>
    </row>
    <row r="30" spans="1:8" ht="31.5" x14ac:dyDescent="0.2">
      <c r="A30" s="27"/>
      <c r="B30" s="35" t="s">
        <v>114</v>
      </c>
      <c r="C30" s="24" t="s">
        <v>115</v>
      </c>
      <c r="D30" s="25">
        <v>4050.5</v>
      </c>
      <c r="E30" s="25">
        <v>500</v>
      </c>
      <c r="F30" s="25">
        <v>1033.08</v>
      </c>
      <c r="G30" s="26">
        <v>25.504999382792249</v>
      </c>
      <c r="H30" s="26">
        <v>206.61600000000001</v>
      </c>
    </row>
    <row r="31" spans="1:8" ht="15.75" x14ac:dyDescent="0.2">
      <c r="A31" s="27"/>
      <c r="B31" s="36" t="s">
        <v>116</v>
      </c>
      <c r="C31" s="28" t="s">
        <v>117</v>
      </c>
      <c r="D31" s="29">
        <v>1938</v>
      </c>
      <c r="E31" s="29">
        <v>500</v>
      </c>
      <c r="F31" s="29">
        <v>1033.08</v>
      </c>
      <c r="G31" s="30">
        <v>53.306501547987615</v>
      </c>
      <c r="H31" s="30">
        <v>206.61600000000001</v>
      </c>
    </row>
    <row r="32" spans="1:8" ht="15.75" x14ac:dyDescent="0.2">
      <c r="A32" s="27"/>
      <c r="B32" s="36" t="s">
        <v>118</v>
      </c>
      <c r="C32" s="28" t="s">
        <v>119</v>
      </c>
      <c r="D32" s="29">
        <v>2112.5</v>
      </c>
      <c r="E32" s="29">
        <v>0</v>
      </c>
      <c r="F32" s="29">
        <v>0</v>
      </c>
      <c r="G32" s="30">
        <v>0</v>
      </c>
      <c r="H32" s="30">
        <v>0</v>
      </c>
    </row>
    <row r="33" spans="1:8" ht="31.5" x14ac:dyDescent="0.2">
      <c r="A33" s="27"/>
      <c r="B33" s="35" t="s">
        <v>120</v>
      </c>
      <c r="C33" s="24" t="s">
        <v>121</v>
      </c>
      <c r="D33" s="25">
        <v>3866257.11</v>
      </c>
      <c r="E33" s="25">
        <v>5098852.62</v>
      </c>
      <c r="F33" s="25">
        <v>5504265.46</v>
      </c>
      <c r="G33" s="26">
        <v>142.36677239502055</v>
      </c>
      <c r="H33" s="26">
        <v>107.9510601740044</v>
      </c>
    </row>
    <row r="34" spans="1:8" ht="47.25" x14ac:dyDescent="0.2">
      <c r="A34" s="27"/>
      <c r="B34" s="35" t="s">
        <v>122</v>
      </c>
      <c r="C34" s="24" t="s">
        <v>123</v>
      </c>
      <c r="D34" s="25">
        <v>765590</v>
      </c>
      <c r="E34" s="25">
        <v>1230173.19</v>
      </c>
      <c r="F34" s="25">
        <v>1230173.19</v>
      </c>
      <c r="G34" s="26">
        <v>160.68302746901082</v>
      </c>
      <c r="H34" s="26">
        <v>100</v>
      </c>
    </row>
    <row r="35" spans="1:8" ht="30" x14ac:dyDescent="0.2">
      <c r="A35" s="27"/>
      <c r="B35" s="36" t="s">
        <v>124</v>
      </c>
      <c r="C35" s="28" t="s">
        <v>125</v>
      </c>
      <c r="D35" s="29">
        <v>594556.31999999995</v>
      </c>
      <c r="E35" s="29">
        <v>987173.19</v>
      </c>
      <c r="F35" s="29">
        <v>987173.19</v>
      </c>
      <c r="G35" s="30">
        <v>166.03526979580334</v>
      </c>
      <c r="H35" s="30">
        <v>100</v>
      </c>
    </row>
    <row r="36" spans="1:8" ht="45" x14ac:dyDescent="0.2">
      <c r="A36" s="27"/>
      <c r="B36" s="36" t="s">
        <v>126</v>
      </c>
      <c r="C36" s="28" t="s">
        <v>127</v>
      </c>
      <c r="D36" s="29">
        <v>171033.68</v>
      </c>
      <c r="E36" s="29">
        <v>243000</v>
      </c>
      <c r="F36" s="29">
        <v>243000</v>
      </c>
      <c r="G36" s="30">
        <v>142.07727974981302</v>
      </c>
      <c r="H36" s="30">
        <v>100</v>
      </c>
    </row>
    <row r="37" spans="1:8" ht="31.5" x14ac:dyDescent="0.2">
      <c r="A37" s="27"/>
      <c r="B37" s="35" t="s">
        <v>128</v>
      </c>
      <c r="C37" s="24" t="s">
        <v>129</v>
      </c>
      <c r="D37" s="25">
        <v>3100667.11</v>
      </c>
      <c r="E37" s="25">
        <v>3868679.43</v>
      </c>
      <c r="F37" s="25">
        <v>4274092.2699999996</v>
      </c>
      <c r="G37" s="26">
        <v>137.84428054903319</v>
      </c>
      <c r="H37" s="26">
        <v>110.47935987810703</v>
      </c>
    </row>
    <row r="38" spans="1:8" ht="30" x14ac:dyDescent="0.2">
      <c r="A38" s="27"/>
      <c r="B38" s="36" t="s">
        <v>130</v>
      </c>
      <c r="C38" s="28" t="s">
        <v>129</v>
      </c>
      <c r="D38" s="29">
        <v>3100667.11</v>
      </c>
      <c r="E38" s="29">
        <v>3868679.43</v>
      </c>
      <c r="F38" s="29">
        <v>4274092.2699999996</v>
      </c>
      <c r="G38" s="30">
        <v>137.84428054903319</v>
      </c>
      <c r="H38" s="30">
        <v>110.47935987810703</v>
      </c>
    </row>
    <row r="39" spans="1:8" ht="15.75" x14ac:dyDescent="0.2">
      <c r="A39" s="27"/>
      <c r="B39" s="35" t="s">
        <v>131</v>
      </c>
      <c r="C39" s="24" t="s">
        <v>132</v>
      </c>
      <c r="D39" s="25">
        <v>13192.55</v>
      </c>
      <c r="E39" s="25">
        <v>11000</v>
      </c>
      <c r="F39" s="25">
        <v>12262.69</v>
      </c>
      <c r="G39" s="26">
        <v>92.95162800216788</v>
      </c>
      <c r="H39" s="26">
        <v>111.479</v>
      </c>
    </row>
    <row r="40" spans="1:8" ht="15.75" x14ac:dyDescent="0.2">
      <c r="A40" s="27"/>
      <c r="B40" s="35" t="s">
        <v>133</v>
      </c>
      <c r="C40" s="24" t="s">
        <v>134</v>
      </c>
      <c r="D40" s="25">
        <v>13192.55</v>
      </c>
      <c r="E40" s="25">
        <v>11000</v>
      </c>
      <c r="F40" s="25">
        <v>12262.69</v>
      </c>
      <c r="G40" s="26">
        <v>92.95162800216788</v>
      </c>
      <c r="H40" s="26">
        <v>111.479</v>
      </c>
    </row>
    <row r="41" spans="1:8" ht="15.75" x14ac:dyDescent="0.2">
      <c r="A41" s="27"/>
      <c r="B41" s="36" t="s">
        <v>135</v>
      </c>
      <c r="C41" s="28" t="s">
        <v>134</v>
      </c>
      <c r="D41" s="29">
        <v>13192.55</v>
      </c>
      <c r="E41" s="29">
        <v>11000</v>
      </c>
      <c r="F41" s="29">
        <v>12262.69</v>
      </c>
      <c r="G41" s="30">
        <v>92.95162800216788</v>
      </c>
      <c r="H41" s="30">
        <v>111.479</v>
      </c>
    </row>
    <row r="42" spans="1:8" ht="31.5" x14ac:dyDescent="0.2">
      <c r="A42" s="100" t="s">
        <v>136</v>
      </c>
      <c r="B42" s="105"/>
      <c r="C42" s="102" t="s">
        <v>137</v>
      </c>
      <c r="D42" s="103">
        <v>0</v>
      </c>
      <c r="E42" s="103">
        <v>0</v>
      </c>
      <c r="F42" s="103">
        <v>7159.01</v>
      </c>
      <c r="G42" s="104">
        <v>0</v>
      </c>
      <c r="H42" s="104">
        <v>0</v>
      </c>
    </row>
    <row r="43" spans="1:8" ht="31.5" x14ac:dyDescent="0.2">
      <c r="A43" s="106"/>
      <c r="B43" s="107" t="s">
        <v>138</v>
      </c>
      <c r="C43" s="102" t="s">
        <v>139</v>
      </c>
      <c r="D43" s="103">
        <v>0</v>
      </c>
      <c r="E43" s="103">
        <v>0</v>
      </c>
      <c r="F43" s="103">
        <v>7159.01</v>
      </c>
      <c r="G43" s="104">
        <v>0</v>
      </c>
      <c r="H43" s="104">
        <v>0</v>
      </c>
    </row>
    <row r="44" spans="1:8" ht="31.5" x14ac:dyDescent="0.2">
      <c r="A44" s="108"/>
      <c r="B44" s="109" t="s">
        <v>140</v>
      </c>
      <c r="C44" s="110" t="s">
        <v>141</v>
      </c>
      <c r="D44" s="111">
        <v>0</v>
      </c>
      <c r="E44" s="111">
        <v>0</v>
      </c>
      <c r="F44" s="111">
        <v>7159.01</v>
      </c>
      <c r="G44" s="112">
        <v>0</v>
      </c>
      <c r="H44" s="112">
        <v>0</v>
      </c>
    </row>
    <row r="45" spans="1:8" ht="30" x14ac:dyDescent="0.2">
      <c r="A45" s="113"/>
      <c r="B45" s="114" t="s">
        <v>142</v>
      </c>
      <c r="C45" s="115" t="s">
        <v>366</v>
      </c>
      <c r="D45" s="116">
        <v>0</v>
      </c>
      <c r="E45" s="116">
        <v>0</v>
      </c>
      <c r="F45" s="116">
        <v>7159.01</v>
      </c>
      <c r="G45" s="117">
        <v>0</v>
      </c>
      <c r="H45" s="117">
        <v>0</v>
      </c>
    </row>
    <row r="46" spans="1:8" ht="32.25" customHeight="1" x14ac:dyDescent="0.2">
      <c r="A46" s="118" t="s">
        <v>143</v>
      </c>
      <c r="B46" s="119"/>
      <c r="C46" s="120" t="s">
        <v>144</v>
      </c>
      <c r="D46" s="121">
        <v>7716856.6299999999</v>
      </c>
      <c r="E46" s="121">
        <v>9103626.2899999991</v>
      </c>
      <c r="F46" s="121">
        <v>9003859.0999999996</v>
      </c>
      <c r="G46" s="122">
        <v>116.67780719155333</v>
      </c>
      <c r="H46" s="122">
        <v>98.904093964076807</v>
      </c>
    </row>
    <row r="47" spans="1:8" ht="15.75" x14ac:dyDescent="0.2">
      <c r="A47" s="106"/>
      <c r="B47" s="107" t="s">
        <v>145</v>
      </c>
      <c r="C47" s="102" t="s">
        <v>146</v>
      </c>
      <c r="D47" s="103">
        <v>5020316.12</v>
      </c>
      <c r="E47" s="103">
        <v>5542117.4800000004</v>
      </c>
      <c r="F47" s="103">
        <v>5340703.09</v>
      </c>
      <c r="G47" s="104">
        <v>106.38180868180071</v>
      </c>
      <c r="H47" s="104">
        <v>96.365750261937791</v>
      </c>
    </row>
    <row r="48" spans="1:8" ht="15.75" x14ac:dyDescent="0.2">
      <c r="A48" s="106"/>
      <c r="B48" s="107" t="s">
        <v>147</v>
      </c>
      <c r="C48" s="102" t="s">
        <v>148</v>
      </c>
      <c r="D48" s="103">
        <v>4204077.32</v>
      </c>
      <c r="E48" s="103">
        <v>4605048.74</v>
      </c>
      <c r="F48" s="103">
        <v>4450690.04</v>
      </c>
      <c r="G48" s="104">
        <v>105.86603673597516</v>
      </c>
      <c r="H48" s="104">
        <v>96.648055021454567</v>
      </c>
    </row>
    <row r="49" spans="1:8" ht="15.75" x14ac:dyDescent="0.2">
      <c r="A49" s="106"/>
      <c r="B49" s="123" t="s">
        <v>149</v>
      </c>
      <c r="C49" s="124" t="s">
        <v>150</v>
      </c>
      <c r="D49" s="125">
        <v>3997773.64</v>
      </c>
      <c r="E49" s="125">
        <v>4361883.74</v>
      </c>
      <c r="F49" s="125">
        <v>4300995.33</v>
      </c>
      <c r="G49" s="126">
        <v>107.58476385371333</v>
      </c>
      <c r="H49" s="126">
        <v>98.604079942763406</v>
      </c>
    </row>
    <row r="50" spans="1:8" ht="15.75" x14ac:dyDescent="0.2">
      <c r="A50" s="106"/>
      <c r="B50" s="123" t="s">
        <v>151</v>
      </c>
      <c r="C50" s="124" t="s">
        <v>152</v>
      </c>
      <c r="D50" s="125">
        <v>142447.34</v>
      </c>
      <c r="E50" s="125">
        <v>143665</v>
      </c>
      <c r="F50" s="125">
        <v>149694.71</v>
      </c>
      <c r="G50" s="126">
        <v>105.08775383239868</v>
      </c>
      <c r="H50" s="126">
        <v>104.19706261093515</v>
      </c>
    </row>
    <row r="51" spans="1:8" ht="15.75" x14ac:dyDescent="0.2">
      <c r="A51" s="106"/>
      <c r="B51" s="123" t="s">
        <v>153</v>
      </c>
      <c r="C51" s="124" t="s">
        <v>154</v>
      </c>
      <c r="D51" s="125">
        <v>63856.34</v>
      </c>
      <c r="E51" s="125">
        <v>99500</v>
      </c>
      <c r="F51" s="125">
        <v>0</v>
      </c>
      <c r="G51" s="126">
        <v>0</v>
      </c>
      <c r="H51" s="126">
        <v>0</v>
      </c>
    </row>
    <row r="52" spans="1:8" ht="15.75" x14ac:dyDescent="0.2">
      <c r="A52" s="106"/>
      <c r="B52" s="107" t="s">
        <v>155</v>
      </c>
      <c r="C52" s="102" t="s">
        <v>156</v>
      </c>
      <c r="D52" s="103">
        <v>144367.64000000001</v>
      </c>
      <c r="E52" s="103">
        <v>186480</v>
      </c>
      <c r="F52" s="103">
        <v>171563.32</v>
      </c>
      <c r="G52" s="104">
        <v>118.83779495183269</v>
      </c>
      <c r="H52" s="104">
        <v>92.000922350922352</v>
      </c>
    </row>
    <row r="53" spans="1:8" ht="15.75" x14ac:dyDescent="0.2">
      <c r="A53" s="106"/>
      <c r="B53" s="123" t="s">
        <v>157</v>
      </c>
      <c r="C53" s="124" t="s">
        <v>156</v>
      </c>
      <c r="D53" s="125">
        <v>144367.64000000001</v>
      </c>
      <c r="E53" s="125">
        <v>186480</v>
      </c>
      <c r="F53" s="125">
        <v>171563.32</v>
      </c>
      <c r="G53" s="126">
        <v>118.83779495183269</v>
      </c>
      <c r="H53" s="126">
        <v>92.000922350922352</v>
      </c>
    </row>
    <row r="54" spans="1:8" ht="15.75" x14ac:dyDescent="0.2">
      <c r="A54" s="106"/>
      <c r="B54" s="107" t="s">
        <v>158</v>
      </c>
      <c r="C54" s="102" t="s">
        <v>159</v>
      </c>
      <c r="D54" s="103">
        <v>671871.16</v>
      </c>
      <c r="E54" s="103">
        <v>750588.74</v>
      </c>
      <c r="F54" s="103">
        <v>718449.73</v>
      </c>
      <c r="G54" s="104">
        <v>106.93266399468612</v>
      </c>
      <c r="H54" s="104">
        <v>95.718159854090004</v>
      </c>
    </row>
    <row r="55" spans="1:8" ht="30" x14ac:dyDescent="0.2">
      <c r="A55" s="106"/>
      <c r="B55" s="123" t="s">
        <v>160</v>
      </c>
      <c r="C55" s="124" t="s">
        <v>161</v>
      </c>
      <c r="D55" s="125">
        <v>671871.16</v>
      </c>
      <c r="E55" s="125">
        <v>750588.74</v>
      </c>
      <c r="F55" s="125">
        <v>718449.73</v>
      </c>
      <c r="G55" s="126">
        <v>106.93266399468612</v>
      </c>
      <c r="H55" s="126">
        <v>95.718159854090004</v>
      </c>
    </row>
    <row r="56" spans="1:8" ht="15.75" x14ac:dyDescent="0.2">
      <c r="A56" s="106"/>
      <c r="B56" s="107" t="s">
        <v>162</v>
      </c>
      <c r="C56" s="102" t="s">
        <v>163</v>
      </c>
      <c r="D56" s="103">
        <v>2350986.13</v>
      </c>
      <c r="E56" s="103">
        <v>3087307.02</v>
      </c>
      <c r="F56" s="103">
        <v>3313582.98</v>
      </c>
      <c r="G56" s="104">
        <v>140.94438660086863</v>
      </c>
      <c r="H56" s="104">
        <v>107.3292341362279</v>
      </c>
    </row>
    <row r="57" spans="1:8" ht="15.75" x14ac:dyDescent="0.2">
      <c r="A57" s="106"/>
      <c r="B57" s="107" t="s">
        <v>164</v>
      </c>
      <c r="C57" s="102" t="s">
        <v>165</v>
      </c>
      <c r="D57" s="103">
        <v>125029.57</v>
      </c>
      <c r="E57" s="103">
        <v>120520.81</v>
      </c>
      <c r="F57" s="103">
        <v>139876.49</v>
      </c>
      <c r="G57" s="104">
        <v>111.87472691460108</v>
      </c>
      <c r="H57" s="104">
        <v>116.06003145846762</v>
      </c>
    </row>
    <row r="58" spans="1:8" ht="15.75" x14ac:dyDescent="0.2">
      <c r="A58" s="106"/>
      <c r="B58" s="123" t="s">
        <v>166</v>
      </c>
      <c r="C58" s="124" t="s">
        <v>167</v>
      </c>
      <c r="D58" s="125">
        <v>29567.09</v>
      </c>
      <c r="E58" s="125">
        <v>29150</v>
      </c>
      <c r="F58" s="125">
        <v>22921.87</v>
      </c>
      <c r="G58" s="126">
        <v>77.52494411861295</v>
      </c>
      <c r="H58" s="126">
        <v>78.634202401372207</v>
      </c>
    </row>
    <row r="59" spans="1:8" ht="30" x14ac:dyDescent="0.2">
      <c r="A59" s="106"/>
      <c r="B59" s="123" t="s">
        <v>168</v>
      </c>
      <c r="C59" s="124" t="s">
        <v>169</v>
      </c>
      <c r="D59" s="125">
        <v>80991.45</v>
      </c>
      <c r="E59" s="125">
        <v>77233.98</v>
      </c>
      <c r="F59" s="125">
        <v>89128.94</v>
      </c>
      <c r="G59" s="126">
        <v>110.04734450364822</v>
      </c>
      <c r="H59" s="126">
        <v>115.40120035248734</v>
      </c>
    </row>
    <row r="60" spans="1:8" ht="15.75" x14ac:dyDescent="0.2">
      <c r="A60" s="106"/>
      <c r="B60" s="123" t="s">
        <v>170</v>
      </c>
      <c r="C60" s="127" t="s">
        <v>171</v>
      </c>
      <c r="D60" s="125">
        <v>14471.03</v>
      </c>
      <c r="E60" s="125">
        <v>14136.83</v>
      </c>
      <c r="F60" s="125">
        <v>27815.68</v>
      </c>
      <c r="G60" s="126">
        <v>192.21631079473954</v>
      </c>
      <c r="H60" s="126">
        <v>196.76037697277252</v>
      </c>
    </row>
    <row r="61" spans="1:8" ht="15.75" x14ac:dyDescent="0.2">
      <c r="A61" s="106"/>
      <c r="B61" s="123" t="s">
        <v>172</v>
      </c>
      <c r="C61" s="127" t="s">
        <v>173</v>
      </c>
      <c r="D61" s="125">
        <v>0</v>
      </c>
      <c r="E61" s="125">
        <v>0</v>
      </c>
      <c r="F61" s="125">
        <v>10</v>
      </c>
      <c r="G61" s="126">
        <v>0</v>
      </c>
      <c r="H61" s="126">
        <v>0</v>
      </c>
    </row>
    <row r="62" spans="1:8" ht="15.75" x14ac:dyDescent="0.2">
      <c r="A62" s="106"/>
      <c r="B62" s="107" t="s">
        <v>174</v>
      </c>
      <c r="C62" s="102" t="s">
        <v>175</v>
      </c>
      <c r="D62" s="103">
        <v>1425006.05</v>
      </c>
      <c r="E62" s="103">
        <v>271875.18</v>
      </c>
      <c r="F62" s="103">
        <v>213812.49</v>
      </c>
      <c r="G62" s="104">
        <v>15.00432156059969</v>
      </c>
      <c r="H62" s="104">
        <v>78.643622415256885</v>
      </c>
    </row>
    <row r="63" spans="1:8" ht="30" x14ac:dyDescent="0.2">
      <c r="A63" s="106"/>
      <c r="B63" s="123" t="s">
        <v>176</v>
      </c>
      <c r="C63" s="124" t="s">
        <v>177</v>
      </c>
      <c r="D63" s="125">
        <v>58874.49</v>
      </c>
      <c r="E63" s="125">
        <v>77690</v>
      </c>
      <c r="F63" s="125">
        <v>65771.39</v>
      </c>
      <c r="G63" s="126">
        <v>111.71458130677649</v>
      </c>
      <c r="H63" s="126">
        <v>84.658759171064489</v>
      </c>
    </row>
    <row r="64" spans="1:8" ht="15.75" x14ac:dyDescent="0.2">
      <c r="A64" s="106"/>
      <c r="B64" s="123" t="s">
        <v>178</v>
      </c>
      <c r="C64" s="124" t="s">
        <v>179</v>
      </c>
      <c r="D64" s="125">
        <v>1220465.96</v>
      </c>
      <c r="E64" s="125">
        <v>26500</v>
      </c>
      <c r="F64" s="125">
        <v>0</v>
      </c>
      <c r="G64" s="126">
        <v>0</v>
      </c>
      <c r="H64" s="126">
        <v>0</v>
      </c>
    </row>
    <row r="65" spans="1:8" ht="15.75" x14ac:dyDescent="0.2">
      <c r="A65" s="106"/>
      <c r="B65" s="123" t="s">
        <v>180</v>
      </c>
      <c r="C65" s="124" t="s">
        <v>181</v>
      </c>
      <c r="D65" s="125">
        <v>129383.14</v>
      </c>
      <c r="E65" s="125">
        <v>139285.18</v>
      </c>
      <c r="F65" s="125">
        <v>136253.53</v>
      </c>
      <c r="G65" s="126">
        <v>105.3101122758344</v>
      </c>
      <c r="H65" s="126">
        <v>97.823422420102403</v>
      </c>
    </row>
    <row r="66" spans="1:8" ht="15.75" x14ac:dyDescent="0.2">
      <c r="A66" s="106"/>
      <c r="B66" s="123" t="s">
        <v>182</v>
      </c>
      <c r="C66" s="124" t="s">
        <v>183</v>
      </c>
      <c r="D66" s="125">
        <v>6836.36</v>
      </c>
      <c r="E66" s="125">
        <v>13400</v>
      </c>
      <c r="F66" s="125">
        <v>8374.42</v>
      </c>
      <c r="G66" s="126">
        <v>122.49823005225002</v>
      </c>
      <c r="H66" s="126">
        <v>62.495671641791041</v>
      </c>
    </row>
    <row r="67" spans="1:8" ht="15.75" x14ac:dyDescent="0.2">
      <c r="A67" s="106"/>
      <c r="B67" s="123" t="s">
        <v>184</v>
      </c>
      <c r="C67" s="127" t="s">
        <v>369</v>
      </c>
      <c r="D67" s="125">
        <v>9446.1</v>
      </c>
      <c r="E67" s="125">
        <v>15000</v>
      </c>
      <c r="F67" s="125">
        <v>3413.15</v>
      </c>
      <c r="G67" s="126">
        <v>36.132901409047122</v>
      </c>
      <c r="H67" s="126">
        <v>22.754333333333332</v>
      </c>
    </row>
    <row r="68" spans="1:8" ht="15.75" x14ac:dyDescent="0.2">
      <c r="A68" s="106"/>
      <c r="B68" s="107" t="s">
        <v>185</v>
      </c>
      <c r="C68" s="102" t="s">
        <v>186</v>
      </c>
      <c r="D68" s="103">
        <v>742127.71</v>
      </c>
      <c r="E68" s="103">
        <v>680629.47</v>
      </c>
      <c r="F68" s="103">
        <v>814674.79</v>
      </c>
      <c r="G68" s="104">
        <v>109.77555197339282</v>
      </c>
      <c r="H68" s="104">
        <v>119.69431620408677</v>
      </c>
    </row>
    <row r="69" spans="1:8" ht="15.75" x14ac:dyDescent="0.2">
      <c r="A69" s="106"/>
      <c r="B69" s="123" t="s">
        <v>187</v>
      </c>
      <c r="C69" s="127" t="s">
        <v>188</v>
      </c>
      <c r="D69" s="125">
        <v>60595.24</v>
      </c>
      <c r="E69" s="125">
        <v>66361.399999999994</v>
      </c>
      <c r="F69" s="125">
        <v>61879.93</v>
      </c>
      <c r="G69" s="126">
        <v>102.12011702569376</v>
      </c>
      <c r="H69" s="126">
        <v>93.246872428851702</v>
      </c>
    </row>
    <row r="70" spans="1:8" ht="30" x14ac:dyDescent="0.2">
      <c r="A70" s="106"/>
      <c r="B70" s="123" t="s">
        <v>189</v>
      </c>
      <c r="C70" s="124" t="s">
        <v>190</v>
      </c>
      <c r="D70" s="125">
        <v>170880.77</v>
      </c>
      <c r="E70" s="125">
        <v>108000</v>
      </c>
      <c r="F70" s="125">
        <v>165833.01</v>
      </c>
      <c r="G70" s="126">
        <v>97.046033910076602</v>
      </c>
      <c r="H70" s="126">
        <v>153.54908333333333</v>
      </c>
    </row>
    <row r="71" spans="1:8" ht="15.75" x14ac:dyDescent="0.2">
      <c r="A71" s="106"/>
      <c r="B71" s="123" t="s">
        <v>191</v>
      </c>
      <c r="C71" s="124" t="s">
        <v>192</v>
      </c>
      <c r="D71" s="125">
        <v>8187.95</v>
      </c>
      <c r="E71" s="125">
        <v>17100</v>
      </c>
      <c r="F71" s="125">
        <v>10711.75</v>
      </c>
      <c r="G71" s="126">
        <v>130.82334406047912</v>
      </c>
      <c r="H71" s="126">
        <v>62.641812865497073</v>
      </c>
    </row>
    <row r="72" spans="1:8" ht="15.75" x14ac:dyDescent="0.2">
      <c r="A72" s="106"/>
      <c r="B72" s="123" t="s">
        <v>193</v>
      </c>
      <c r="C72" s="124" t="s">
        <v>194</v>
      </c>
      <c r="D72" s="125">
        <v>53464.84</v>
      </c>
      <c r="E72" s="125">
        <v>55000</v>
      </c>
      <c r="F72" s="125">
        <v>65953.48</v>
      </c>
      <c r="G72" s="126">
        <v>123.35860352336226</v>
      </c>
      <c r="H72" s="126">
        <v>119.91541818181817</v>
      </c>
    </row>
    <row r="73" spans="1:8" ht="15.75" x14ac:dyDescent="0.2">
      <c r="A73" s="106"/>
      <c r="B73" s="123" t="s">
        <v>195</v>
      </c>
      <c r="C73" s="124" t="s">
        <v>196</v>
      </c>
      <c r="D73" s="125">
        <v>53682.64</v>
      </c>
      <c r="E73" s="125">
        <v>60000</v>
      </c>
      <c r="F73" s="125">
        <v>49986.49</v>
      </c>
      <c r="G73" s="126">
        <v>93.114813280419895</v>
      </c>
      <c r="H73" s="126">
        <v>83.310816666666668</v>
      </c>
    </row>
    <row r="74" spans="1:8" ht="15.75" x14ac:dyDescent="0.2">
      <c r="A74" s="106"/>
      <c r="B74" s="123" t="s">
        <v>197</v>
      </c>
      <c r="C74" s="124" t="s">
        <v>198</v>
      </c>
      <c r="D74" s="125">
        <v>138470.69</v>
      </c>
      <c r="E74" s="125">
        <v>87565.2</v>
      </c>
      <c r="F74" s="125">
        <v>163788.42000000001</v>
      </c>
      <c r="G74" s="126">
        <v>118.28381876337873</v>
      </c>
      <c r="H74" s="126">
        <v>187.04738868865712</v>
      </c>
    </row>
    <row r="75" spans="1:8" ht="15.75" x14ac:dyDescent="0.2">
      <c r="A75" s="106"/>
      <c r="B75" s="123" t="s">
        <v>199</v>
      </c>
      <c r="C75" s="124" t="s">
        <v>200</v>
      </c>
      <c r="D75" s="125">
        <v>67858.69</v>
      </c>
      <c r="E75" s="125">
        <v>73075.87</v>
      </c>
      <c r="F75" s="125">
        <v>114085.85</v>
      </c>
      <c r="G75" s="126">
        <v>168.12268259231055</v>
      </c>
      <c r="H75" s="126">
        <v>156.11972871482746</v>
      </c>
    </row>
    <row r="76" spans="1:8" ht="15.75" x14ac:dyDescent="0.2">
      <c r="A76" s="106"/>
      <c r="B76" s="123" t="s">
        <v>201</v>
      </c>
      <c r="C76" s="124" t="s">
        <v>202</v>
      </c>
      <c r="D76" s="125">
        <v>77030.92</v>
      </c>
      <c r="E76" s="125">
        <v>105465</v>
      </c>
      <c r="F76" s="125">
        <v>76301.740000000005</v>
      </c>
      <c r="G76" s="126">
        <v>99.053393105002499</v>
      </c>
      <c r="H76" s="126">
        <v>72.347925852178449</v>
      </c>
    </row>
    <row r="77" spans="1:8" ht="15.75" x14ac:dyDescent="0.2">
      <c r="A77" s="106"/>
      <c r="B77" s="123" t="s">
        <v>203</v>
      </c>
      <c r="C77" s="124" t="s">
        <v>204</v>
      </c>
      <c r="D77" s="125">
        <v>111955.97</v>
      </c>
      <c r="E77" s="125">
        <v>108062</v>
      </c>
      <c r="F77" s="125">
        <v>106134.12</v>
      </c>
      <c r="G77" s="126">
        <v>94.799875343851696</v>
      </c>
      <c r="H77" s="126">
        <v>98.215950102718807</v>
      </c>
    </row>
    <row r="78" spans="1:8" ht="47.25" x14ac:dyDescent="0.2">
      <c r="A78" s="106"/>
      <c r="B78" s="107" t="s">
        <v>205</v>
      </c>
      <c r="C78" s="102" t="s">
        <v>206</v>
      </c>
      <c r="D78" s="103">
        <v>0</v>
      </c>
      <c r="E78" s="103">
        <v>1943957.2</v>
      </c>
      <c r="F78" s="103">
        <v>2099362.0099999998</v>
      </c>
      <c r="G78" s="104">
        <v>0</v>
      </c>
      <c r="H78" s="104">
        <v>107.99425059358303</v>
      </c>
    </row>
    <row r="79" spans="1:8" ht="30" x14ac:dyDescent="0.2">
      <c r="A79" s="106"/>
      <c r="B79" s="123" t="s">
        <v>207</v>
      </c>
      <c r="C79" s="124" t="s">
        <v>208</v>
      </c>
      <c r="D79" s="125">
        <v>0</v>
      </c>
      <c r="E79" s="125">
        <v>1893957.2</v>
      </c>
      <c r="F79" s="125">
        <v>1919140.42</v>
      </c>
      <c r="G79" s="126">
        <v>0</v>
      </c>
      <c r="H79" s="126">
        <v>101.3296615150543</v>
      </c>
    </row>
    <row r="80" spans="1:8" ht="30" x14ac:dyDescent="0.2">
      <c r="A80" s="106"/>
      <c r="B80" s="123" t="s">
        <v>209</v>
      </c>
      <c r="C80" s="124" t="s">
        <v>210</v>
      </c>
      <c r="D80" s="125">
        <v>0</v>
      </c>
      <c r="E80" s="125">
        <v>50000</v>
      </c>
      <c r="F80" s="125">
        <v>180221.59</v>
      </c>
      <c r="G80" s="126">
        <v>0</v>
      </c>
      <c r="H80" s="126">
        <v>360.44317999999998</v>
      </c>
    </row>
    <row r="81" spans="1:8" ht="15.75" x14ac:dyDescent="0.2">
      <c r="A81" s="106"/>
      <c r="B81" s="107" t="s">
        <v>211</v>
      </c>
      <c r="C81" s="128" t="s">
        <v>212</v>
      </c>
      <c r="D81" s="103">
        <v>58822.8</v>
      </c>
      <c r="E81" s="103">
        <v>70324.36</v>
      </c>
      <c r="F81" s="103">
        <v>45857.2</v>
      </c>
      <c r="G81" s="104">
        <v>77.958206681762846</v>
      </c>
      <c r="H81" s="104">
        <v>65.208129871356107</v>
      </c>
    </row>
    <row r="82" spans="1:8" ht="15.75" x14ac:dyDescent="0.2">
      <c r="A82" s="106"/>
      <c r="B82" s="123" t="s">
        <v>213</v>
      </c>
      <c r="C82" s="127" t="s">
        <v>214</v>
      </c>
      <c r="D82" s="125">
        <v>11989.17</v>
      </c>
      <c r="E82" s="125">
        <v>12000</v>
      </c>
      <c r="F82" s="125">
        <v>12127.92</v>
      </c>
      <c r="G82" s="126">
        <v>101.15729445824856</v>
      </c>
      <c r="H82" s="126">
        <v>101.066</v>
      </c>
    </row>
    <row r="83" spans="1:8" ht="15.75" x14ac:dyDescent="0.2">
      <c r="A83" s="106"/>
      <c r="B83" s="123" t="s">
        <v>215</v>
      </c>
      <c r="C83" s="124" t="s">
        <v>216</v>
      </c>
      <c r="D83" s="125">
        <v>16614.36</v>
      </c>
      <c r="E83" s="125">
        <v>26544.560000000001</v>
      </c>
      <c r="F83" s="125">
        <v>8745.5499999999993</v>
      </c>
      <c r="G83" s="126">
        <v>52.638500670504307</v>
      </c>
      <c r="H83" s="126">
        <v>32.946675326319216</v>
      </c>
    </row>
    <row r="84" spans="1:8" ht="15.75" x14ac:dyDescent="0.2">
      <c r="A84" s="106"/>
      <c r="B84" s="123" t="s">
        <v>217</v>
      </c>
      <c r="C84" s="124" t="s">
        <v>218</v>
      </c>
      <c r="D84" s="125">
        <v>4870.3</v>
      </c>
      <c r="E84" s="125">
        <v>5500</v>
      </c>
      <c r="F84" s="125">
        <v>4145.46</v>
      </c>
      <c r="G84" s="126">
        <v>85.117138574625784</v>
      </c>
      <c r="H84" s="126">
        <v>75.372</v>
      </c>
    </row>
    <row r="85" spans="1:8" ht="15.75" x14ac:dyDescent="0.2">
      <c r="A85" s="106"/>
      <c r="B85" s="123" t="s">
        <v>219</v>
      </c>
      <c r="C85" s="124" t="s">
        <v>220</v>
      </c>
      <c r="D85" s="125">
        <v>4249.13</v>
      </c>
      <c r="E85" s="125">
        <v>6600</v>
      </c>
      <c r="F85" s="125">
        <v>3981.23</v>
      </c>
      <c r="G85" s="126">
        <v>93.6951799544848</v>
      </c>
      <c r="H85" s="126">
        <v>60.321666666666665</v>
      </c>
    </row>
    <row r="86" spans="1:8" ht="15.75" x14ac:dyDescent="0.2">
      <c r="A86" s="106"/>
      <c r="B86" s="123" t="s">
        <v>221</v>
      </c>
      <c r="C86" s="124" t="s">
        <v>222</v>
      </c>
      <c r="D86" s="125">
        <v>16149.91</v>
      </c>
      <c r="E86" s="125">
        <v>12000</v>
      </c>
      <c r="F86" s="125">
        <v>15364.84</v>
      </c>
      <c r="G86" s="126">
        <v>95.138858358962992</v>
      </c>
      <c r="H86" s="126">
        <v>128.04033333333334</v>
      </c>
    </row>
    <row r="87" spans="1:8" ht="15.75" x14ac:dyDescent="0.2">
      <c r="A87" s="106"/>
      <c r="B87" s="123" t="s">
        <v>223</v>
      </c>
      <c r="C87" s="127" t="s">
        <v>212</v>
      </c>
      <c r="D87" s="125">
        <v>4949.93</v>
      </c>
      <c r="E87" s="125">
        <v>7679.8</v>
      </c>
      <c r="F87" s="125">
        <v>1492.2</v>
      </c>
      <c r="G87" s="126">
        <v>30.145880850840314</v>
      </c>
      <c r="H87" s="126">
        <v>19.430193494622255</v>
      </c>
    </row>
    <row r="88" spans="1:8" ht="15.75" x14ac:dyDescent="0.2">
      <c r="A88" s="106"/>
      <c r="B88" s="107" t="s">
        <v>224</v>
      </c>
      <c r="C88" s="102" t="s">
        <v>225</v>
      </c>
      <c r="D88" s="103">
        <v>4605.0200000000004</v>
      </c>
      <c r="E88" s="103">
        <v>3700</v>
      </c>
      <c r="F88" s="103">
        <v>5372.91</v>
      </c>
      <c r="G88" s="104">
        <v>116.67506330048512</v>
      </c>
      <c r="H88" s="104">
        <v>145.21378378378378</v>
      </c>
    </row>
    <row r="89" spans="1:8" ht="15.75" x14ac:dyDescent="0.2">
      <c r="A89" s="106"/>
      <c r="B89" s="107" t="s">
        <v>226</v>
      </c>
      <c r="C89" s="102" t="s">
        <v>227</v>
      </c>
      <c r="D89" s="103">
        <v>4605.0200000000004</v>
      </c>
      <c r="E89" s="103">
        <v>3700</v>
      </c>
      <c r="F89" s="103">
        <v>5372.91</v>
      </c>
      <c r="G89" s="104">
        <v>116.67506330048512</v>
      </c>
      <c r="H89" s="104">
        <v>145.21378378378378</v>
      </c>
    </row>
    <row r="90" spans="1:8" ht="30" x14ac:dyDescent="0.2">
      <c r="A90" s="106"/>
      <c r="B90" s="123" t="s">
        <v>228</v>
      </c>
      <c r="C90" s="124" t="s">
        <v>229</v>
      </c>
      <c r="D90" s="125">
        <v>4598.3599999999997</v>
      </c>
      <c r="E90" s="125">
        <v>3150</v>
      </c>
      <c r="F90" s="125">
        <v>5349.25</v>
      </c>
      <c r="G90" s="126">
        <v>116.32951748014509</v>
      </c>
      <c r="H90" s="126">
        <v>169.8174603174603</v>
      </c>
    </row>
    <row r="91" spans="1:8" ht="30" x14ac:dyDescent="0.2">
      <c r="A91" s="106"/>
      <c r="B91" s="123" t="s">
        <v>230</v>
      </c>
      <c r="C91" s="124" t="s">
        <v>231</v>
      </c>
      <c r="D91" s="125">
        <v>0</v>
      </c>
      <c r="E91" s="125">
        <v>500</v>
      </c>
      <c r="F91" s="125">
        <v>0</v>
      </c>
      <c r="G91" s="126">
        <v>0</v>
      </c>
      <c r="H91" s="126">
        <v>0</v>
      </c>
    </row>
    <row r="92" spans="1:8" ht="15.75" x14ac:dyDescent="0.2">
      <c r="A92" s="106"/>
      <c r="B92" s="123" t="s">
        <v>232</v>
      </c>
      <c r="C92" s="124" t="s">
        <v>233</v>
      </c>
      <c r="D92" s="125">
        <v>6.66</v>
      </c>
      <c r="E92" s="125">
        <v>50</v>
      </c>
      <c r="F92" s="125">
        <v>23.66</v>
      </c>
      <c r="G92" s="126">
        <v>355.25525525525524</v>
      </c>
      <c r="H92" s="126">
        <v>47.32</v>
      </c>
    </row>
    <row r="93" spans="1:8" ht="31.5" x14ac:dyDescent="0.2">
      <c r="A93" s="106"/>
      <c r="B93" s="107" t="s">
        <v>234</v>
      </c>
      <c r="C93" s="102" t="s">
        <v>235</v>
      </c>
      <c r="D93" s="103">
        <v>296149.36</v>
      </c>
      <c r="E93" s="103">
        <v>430813.67</v>
      </c>
      <c r="F93" s="103">
        <v>298924.21999999997</v>
      </c>
      <c r="G93" s="104">
        <v>100.93697990770602</v>
      </c>
      <c r="H93" s="104">
        <v>69.385964470440314</v>
      </c>
    </row>
    <row r="94" spans="1:8" ht="15.75" x14ac:dyDescent="0.2">
      <c r="A94" s="106"/>
      <c r="B94" s="107" t="s">
        <v>236</v>
      </c>
      <c r="C94" s="102" t="s">
        <v>237</v>
      </c>
      <c r="D94" s="103">
        <v>260323.88</v>
      </c>
      <c r="E94" s="103">
        <v>417317.67</v>
      </c>
      <c r="F94" s="103">
        <v>268560.48</v>
      </c>
      <c r="G94" s="104">
        <v>103.16398172922132</v>
      </c>
      <c r="H94" s="104">
        <v>64.353968045493971</v>
      </c>
    </row>
    <row r="95" spans="1:8" ht="15.75" x14ac:dyDescent="0.2">
      <c r="A95" s="106"/>
      <c r="B95" s="123" t="s">
        <v>238</v>
      </c>
      <c r="C95" s="124" t="s">
        <v>239</v>
      </c>
      <c r="D95" s="125">
        <v>0</v>
      </c>
      <c r="E95" s="125">
        <v>172548.67</v>
      </c>
      <c r="F95" s="125">
        <v>150807.62</v>
      </c>
      <c r="G95" s="126">
        <v>0</v>
      </c>
      <c r="H95" s="126">
        <v>87.400047766233143</v>
      </c>
    </row>
    <row r="96" spans="1:8" ht="15.75" x14ac:dyDescent="0.2">
      <c r="A96" s="106"/>
      <c r="B96" s="123" t="s">
        <v>240</v>
      </c>
      <c r="C96" s="124" t="s">
        <v>241</v>
      </c>
      <c r="D96" s="125">
        <v>260323.88</v>
      </c>
      <c r="E96" s="125">
        <v>244769</v>
      </c>
      <c r="F96" s="125">
        <v>117752.86</v>
      </c>
      <c r="G96" s="126">
        <v>45.233214870644979</v>
      </c>
      <c r="H96" s="126">
        <v>48.107750572989225</v>
      </c>
    </row>
    <row r="97" spans="1:8" ht="31.5" x14ac:dyDescent="0.2">
      <c r="A97" s="106"/>
      <c r="B97" s="107" t="s">
        <v>242</v>
      </c>
      <c r="C97" s="102" t="s">
        <v>243</v>
      </c>
      <c r="D97" s="103">
        <v>0</v>
      </c>
      <c r="E97" s="103">
        <v>13496</v>
      </c>
      <c r="F97" s="103">
        <v>30278.55</v>
      </c>
      <c r="G97" s="104">
        <v>0</v>
      </c>
      <c r="H97" s="104">
        <v>224.35203023117961</v>
      </c>
    </row>
    <row r="98" spans="1:8" ht="30" x14ac:dyDescent="0.2">
      <c r="A98" s="106"/>
      <c r="B98" s="123" t="s">
        <v>244</v>
      </c>
      <c r="C98" s="124" t="s">
        <v>87</v>
      </c>
      <c r="D98" s="125">
        <v>0</v>
      </c>
      <c r="E98" s="125">
        <v>13496</v>
      </c>
      <c r="F98" s="125">
        <v>29683.55</v>
      </c>
      <c r="G98" s="126">
        <v>0</v>
      </c>
      <c r="H98" s="126">
        <v>219.94331653823355</v>
      </c>
    </row>
    <row r="99" spans="1:8" ht="30" x14ac:dyDescent="0.2">
      <c r="A99" s="106"/>
      <c r="B99" s="123" t="s">
        <v>245</v>
      </c>
      <c r="C99" s="124" t="s">
        <v>89</v>
      </c>
      <c r="D99" s="125">
        <v>0</v>
      </c>
      <c r="E99" s="125">
        <v>0</v>
      </c>
      <c r="F99" s="125">
        <v>595</v>
      </c>
      <c r="G99" s="126">
        <v>0</v>
      </c>
      <c r="H99" s="126">
        <v>0</v>
      </c>
    </row>
    <row r="100" spans="1:8" ht="31.5" x14ac:dyDescent="0.2">
      <c r="A100" s="106"/>
      <c r="B100" s="107" t="s">
        <v>246</v>
      </c>
      <c r="C100" s="102" t="s">
        <v>91</v>
      </c>
      <c r="D100" s="103">
        <v>35825.480000000003</v>
      </c>
      <c r="E100" s="103">
        <v>0</v>
      </c>
      <c r="F100" s="103">
        <v>85.19</v>
      </c>
      <c r="G100" s="104">
        <v>0.23779164996533195</v>
      </c>
      <c r="H100" s="104">
        <v>0</v>
      </c>
    </row>
    <row r="101" spans="1:8" ht="45" x14ac:dyDescent="0.2">
      <c r="A101" s="106"/>
      <c r="B101" s="123" t="s">
        <v>247</v>
      </c>
      <c r="C101" s="124" t="s">
        <v>93</v>
      </c>
      <c r="D101" s="125">
        <v>34825.480000000003</v>
      </c>
      <c r="E101" s="125">
        <v>0</v>
      </c>
      <c r="F101" s="125">
        <v>85.19</v>
      </c>
      <c r="G101" s="126">
        <v>0.24461974393461339</v>
      </c>
      <c r="H101" s="126">
        <v>0</v>
      </c>
    </row>
    <row r="102" spans="1:8" ht="54" customHeight="1" x14ac:dyDescent="0.2">
      <c r="A102" s="106"/>
      <c r="B102" s="123" t="s">
        <v>248</v>
      </c>
      <c r="C102" s="124" t="s">
        <v>367</v>
      </c>
      <c r="D102" s="125">
        <v>1000</v>
      </c>
      <c r="E102" s="125">
        <v>0</v>
      </c>
      <c r="F102" s="125">
        <v>0</v>
      </c>
      <c r="G102" s="126">
        <v>0</v>
      </c>
      <c r="H102" s="126">
        <v>0</v>
      </c>
    </row>
    <row r="103" spans="1:8" ht="31.5" x14ac:dyDescent="0.2">
      <c r="A103" s="106"/>
      <c r="B103" s="107" t="s">
        <v>249</v>
      </c>
      <c r="C103" s="102" t="s">
        <v>250</v>
      </c>
      <c r="D103" s="103">
        <v>4000</v>
      </c>
      <c r="E103" s="103">
        <v>6898.12</v>
      </c>
      <c r="F103" s="103">
        <v>7789.1</v>
      </c>
      <c r="G103" s="104">
        <v>194.72749999999999</v>
      </c>
      <c r="H103" s="104">
        <v>112.91627283955629</v>
      </c>
    </row>
    <row r="104" spans="1:8" ht="31.5" x14ac:dyDescent="0.2">
      <c r="A104" s="106"/>
      <c r="B104" s="107" t="s">
        <v>251</v>
      </c>
      <c r="C104" s="102" t="s">
        <v>252</v>
      </c>
      <c r="D104" s="103">
        <v>4000</v>
      </c>
      <c r="E104" s="103">
        <v>6898.12</v>
      </c>
      <c r="F104" s="103">
        <v>7789.1</v>
      </c>
      <c r="G104" s="104">
        <v>194.72749999999999</v>
      </c>
      <c r="H104" s="104">
        <v>112.91627283955629</v>
      </c>
    </row>
    <row r="105" spans="1:8" ht="15.75" x14ac:dyDescent="0.2">
      <c r="A105" s="106"/>
      <c r="B105" s="123" t="s">
        <v>253</v>
      </c>
      <c r="C105" s="127" t="s">
        <v>254</v>
      </c>
      <c r="D105" s="125">
        <v>4000</v>
      </c>
      <c r="E105" s="125">
        <v>6898.12</v>
      </c>
      <c r="F105" s="125">
        <v>7789.1</v>
      </c>
      <c r="G105" s="126">
        <v>194.72749999999999</v>
      </c>
      <c r="H105" s="126">
        <v>112.91627283955629</v>
      </c>
    </row>
    <row r="106" spans="1:8" ht="15.75" x14ac:dyDescent="0.2">
      <c r="A106" s="106"/>
      <c r="B106" s="107" t="s">
        <v>255</v>
      </c>
      <c r="C106" s="102" t="s">
        <v>256</v>
      </c>
      <c r="D106" s="103">
        <v>40800</v>
      </c>
      <c r="E106" s="103">
        <v>32790</v>
      </c>
      <c r="F106" s="103">
        <v>37486.800000000003</v>
      </c>
      <c r="G106" s="104">
        <v>91.879411764705878</v>
      </c>
      <c r="H106" s="104">
        <v>114.323879231473</v>
      </c>
    </row>
    <row r="107" spans="1:8" ht="15.75" x14ac:dyDescent="0.2">
      <c r="A107" s="106"/>
      <c r="B107" s="107" t="s">
        <v>257</v>
      </c>
      <c r="C107" s="102" t="s">
        <v>117</v>
      </c>
      <c r="D107" s="103">
        <v>40800</v>
      </c>
      <c r="E107" s="103">
        <v>32790</v>
      </c>
      <c r="F107" s="103">
        <v>37486.800000000003</v>
      </c>
      <c r="G107" s="104">
        <v>91.879411764705878</v>
      </c>
      <c r="H107" s="104">
        <v>114.323879231473</v>
      </c>
    </row>
    <row r="108" spans="1:8" ht="15.75" x14ac:dyDescent="0.2">
      <c r="A108" s="106"/>
      <c r="B108" s="123" t="s">
        <v>258</v>
      </c>
      <c r="C108" s="124" t="s">
        <v>259</v>
      </c>
      <c r="D108" s="125">
        <v>3000</v>
      </c>
      <c r="E108" s="125">
        <v>5050</v>
      </c>
      <c r="F108" s="125">
        <v>4500</v>
      </c>
      <c r="G108" s="126">
        <v>150</v>
      </c>
      <c r="H108" s="126">
        <v>89.10891089108911</v>
      </c>
    </row>
    <row r="109" spans="1:8" ht="15.75" x14ac:dyDescent="0.2">
      <c r="A109" s="106"/>
      <c r="B109" s="123" t="s">
        <v>260</v>
      </c>
      <c r="C109" s="124" t="s">
        <v>261</v>
      </c>
      <c r="D109" s="125">
        <v>37800</v>
      </c>
      <c r="E109" s="125">
        <v>27740</v>
      </c>
      <c r="F109" s="125">
        <v>32986.800000000003</v>
      </c>
      <c r="G109" s="126">
        <v>87.266666666666666</v>
      </c>
      <c r="H109" s="126">
        <v>118.91420331651044</v>
      </c>
    </row>
    <row r="110" spans="1:8" ht="31.5" x14ac:dyDescent="0.2">
      <c r="A110" s="100" t="s">
        <v>262</v>
      </c>
      <c r="B110" s="105"/>
      <c r="C110" s="102" t="s">
        <v>2</v>
      </c>
      <c r="D110" s="103">
        <v>169215.86</v>
      </c>
      <c r="E110" s="103">
        <v>475350</v>
      </c>
      <c r="F110" s="103">
        <v>416571.93</v>
      </c>
      <c r="G110" s="104">
        <v>246.17782872125579</v>
      </c>
      <c r="H110" s="104">
        <v>87.634780687914173</v>
      </c>
    </row>
    <row r="111" spans="1:8" ht="31.5" x14ac:dyDescent="0.2">
      <c r="A111" s="106"/>
      <c r="B111" s="107" t="s">
        <v>263</v>
      </c>
      <c r="C111" s="102" t="s">
        <v>264</v>
      </c>
      <c r="D111" s="103">
        <v>149.94999999999999</v>
      </c>
      <c r="E111" s="103">
        <v>0</v>
      </c>
      <c r="F111" s="103">
        <v>415</v>
      </c>
      <c r="G111" s="104">
        <v>276.75891963987993</v>
      </c>
      <c r="H111" s="104">
        <v>0</v>
      </c>
    </row>
    <row r="112" spans="1:8" ht="15.75" x14ac:dyDescent="0.2">
      <c r="A112" s="106"/>
      <c r="B112" s="107" t="s">
        <v>265</v>
      </c>
      <c r="C112" s="102" t="s">
        <v>266</v>
      </c>
      <c r="D112" s="103">
        <v>149.94999999999999</v>
      </c>
      <c r="E112" s="103">
        <v>0</v>
      </c>
      <c r="F112" s="103">
        <v>415</v>
      </c>
      <c r="G112" s="104">
        <v>276.75891963987993</v>
      </c>
      <c r="H112" s="104">
        <v>0</v>
      </c>
    </row>
    <row r="113" spans="1:8" ht="15.75" x14ac:dyDescent="0.2">
      <c r="A113" s="106"/>
      <c r="B113" s="123" t="s">
        <v>267</v>
      </c>
      <c r="C113" s="124" t="s">
        <v>368</v>
      </c>
      <c r="D113" s="125">
        <v>149.94999999999999</v>
      </c>
      <c r="E113" s="125">
        <v>0</v>
      </c>
      <c r="F113" s="125">
        <v>415</v>
      </c>
      <c r="G113" s="126">
        <v>276.75891963987993</v>
      </c>
      <c r="H113" s="126">
        <v>0</v>
      </c>
    </row>
    <row r="114" spans="1:8" ht="31.5" x14ac:dyDescent="0.2">
      <c r="A114" s="106"/>
      <c r="B114" s="107" t="s">
        <v>269</v>
      </c>
      <c r="C114" s="102" t="s">
        <v>270</v>
      </c>
      <c r="D114" s="103">
        <v>162397.21</v>
      </c>
      <c r="E114" s="103">
        <v>473350</v>
      </c>
      <c r="F114" s="103">
        <v>416156.93</v>
      </c>
      <c r="G114" s="104">
        <v>256.25866971483066</v>
      </c>
      <c r="H114" s="104">
        <v>87.917382486532148</v>
      </c>
    </row>
    <row r="115" spans="1:8" ht="15.75" x14ac:dyDescent="0.2">
      <c r="A115" s="106"/>
      <c r="B115" s="107" t="s">
        <v>271</v>
      </c>
      <c r="C115" s="102" t="s">
        <v>272</v>
      </c>
      <c r="D115" s="103">
        <v>126151.96</v>
      </c>
      <c r="E115" s="103">
        <v>467350</v>
      </c>
      <c r="F115" s="103">
        <v>416156.93</v>
      </c>
      <c r="G115" s="104">
        <v>329.88542548209318</v>
      </c>
      <c r="H115" s="104">
        <v>89.046096073606492</v>
      </c>
    </row>
    <row r="116" spans="1:8" ht="15.75" x14ac:dyDescent="0.2">
      <c r="A116" s="106"/>
      <c r="B116" s="123" t="s">
        <v>273</v>
      </c>
      <c r="C116" s="124" t="s">
        <v>274</v>
      </c>
      <c r="D116" s="125">
        <v>40296.18</v>
      </c>
      <c r="E116" s="125">
        <v>12850</v>
      </c>
      <c r="F116" s="125">
        <v>20489.759999999998</v>
      </c>
      <c r="G116" s="126">
        <v>50.847896748525542</v>
      </c>
      <c r="H116" s="126">
        <v>159.4533852140078</v>
      </c>
    </row>
    <row r="117" spans="1:8" ht="15.75" x14ac:dyDescent="0.2">
      <c r="A117" s="106"/>
      <c r="B117" s="123" t="s">
        <v>275</v>
      </c>
      <c r="C117" s="124" t="s">
        <v>276</v>
      </c>
      <c r="D117" s="125">
        <v>627.09</v>
      </c>
      <c r="E117" s="125">
        <v>1500</v>
      </c>
      <c r="F117" s="125">
        <v>1007.6</v>
      </c>
      <c r="G117" s="126">
        <v>160.67869045910473</v>
      </c>
      <c r="H117" s="126">
        <v>67.173333333333332</v>
      </c>
    </row>
    <row r="118" spans="1:8" ht="15.75" x14ac:dyDescent="0.2">
      <c r="A118" s="106"/>
      <c r="B118" s="123" t="s">
        <v>277</v>
      </c>
      <c r="C118" s="124" t="s">
        <v>278</v>
      </c>
      <c r="D118" s="125">
        <v>0</v>
      </c>
      <c r="E118" s="125">
        <v>1500</v>
      </c>
      <c r="F118" s="125">
        <v>1447.95</v>
      </c>
      <c r="G118" s="126">
        <v>0</v>
      </c>
      <c r="H118" s="126">
        <v>96.53</v>
      </c>
    </row>
    <row r="119" spans="1:8" ht="15.75" x14ac:dyDescent="0.2">
      <c r="A119" s="106"/>
      <c r="B119" s="123" t="s">
        <v>279</v>
      </c>
      <c r="C119" s="124" t="s">
        <v>280</v>
      </c>
      <c r="D119" s="125">
        <v>85228.69</v>
      </c>
      <c r="E119" s="125">
        <v>451500</v>
      </c>
      <c r="F119" s="125">
        <v>393211.62</v>
      </c>
      <c r="G119" s="126">
        <v>461.36062868031877</v>
      </c>
      <c r="H119" s="126">
        <v>87.090059800664449</v>
      </c>
    </row>
    <row r="120" spans="1:8" ht="15.75" x14ac:dyDescent="0.2">
      <c r="A120" s="106"/>
      <c r="B120" s="107" t="s">
        <v>281</v>
      </c>
      <c r="C120" s="102" t="s">
        <v>282</v>
      </c>
      <c r="D120" s="103">
        <v>26245.25</v>
      </c>
      <c r="E120" s="103">
        <v>0</v>
      </c>
      <c r="F120" s="103">
        <v>0</v>
      </c>
      <c r="G120" s="104">
        <v>0</v>
      </c>
      <c r="H120" s="104">
        <v>0</v>
      </c>
    </row>
    <row r="121" spans="1:8" ht="30" x14ac:dyDescent="0.2">
      <c r="A121" s="106"/>
      <c r="B121" s="123" t="s">
        <v>283</v>
      </c>
      <c r="C121" s="124" t="s">
        <v>284</v>
      </c>
      <c r="D121" s="125">
        <v>26245.25</v>
      </c>
      <c r="E121" s="125">
        <v>0</v>
      </c>
      <c r="F121" s="125">
        <v>0</v>
      </c>
      <c r="G121" s="126">
        <v>0</v>
      </c>
      <c r="H121" s="126">
        <v>0</v>
      </c>
    </row>
    <row r="122" spans="1:8" ht="15.75" x14ac:dyDescent="0.2">
      <c r="A122" s="106"/>
      <c r="B122" s="107" t="s">
        <v>285</v>
      </c>
      <c r="C122" s="102" t="s">
        <v>286</v>
      </c>
      <c r="D122" s="103">
        <v>10000</v>
      </c>
      <c r="E122" s="103">
        <v>6000</v>
      </c>
      <c r="F122" s="103">
        <v>0</v>
      </c>
      <c r="G122" s="104">
        <v>0</v>
      </c>
      <c r="H122" s="104">
        <v>0</v>
      </c>
    </row>
    <row r="123" spans="1:8" ht="15.75" x14ac:dyDescent="0.2">
      <c r="A123" s="106"/>
      <c r="B123" s="123" t="s">
        <v>287</v>
      </c>
      <c r="C123" s="124" t="s">
        <v>288</v>
      </c>
      <c r="D123" s="125">
        <v>10000</v>
      </c>
      <c r="E123" s="125">
        <v>6000</v>
      </c>
      <c r="F123" s="125">
        <v>0</v>
      </c>
      <c r="G123" s="126">
        <v>0</v>
      </c>
      <c r="H123" s="126">
        <v>0</v>
      </c>
    </row>
    <row r="124" spans="1:8" ht="31.5" x14ac:dyDescent="0.2">
      <c r="A124" s="106"/>
      <c r="B124" s="107" t="s">
        <v>289</v>
      </c>
      <c r="C124" s="102" t="s">
        <v>290</v>
      </c>
      <c r="D124" s="103">
        <v>6668.7</v>
      </c>
      <c r="E124" s="103">
        <v>2000</v>
      </c>
      <c r="F124" s="103">
        <v>0</v>
      </c>
      <c r="G124" s="104">
        <v>0</v>
      </c>
      <c r="H124" s="104">
        <v>0</v>
      </c>
    </row>
    <row r="125" spans="1:8" ht="31.5" x14ac:dyDescent="0.2">
      <c r="A125" s="27"/>
      <c r="B125" s="35" t="s">
        <v>291</v>
      </c>
      <c r="C125" s="24" t="s">
        <v>292</v>
      </c>
      <c r="D125" s="25">
        <v>6668.7</v>
      </c>
      <c r="E125" s="25">
        <v>1000</v>
      </c>
      <c r="F125" s="25">
        <v>0</v>
      </c>
      <c r="G125" s="26">
        <v>0</v>
      </c>
      <c r="H125" s="26">
        <v>0</v>
      </c>
    </row>
    <row r="126" spans="1:8" ht="30" x14ac:dyDescent="0.2">
      <c r="A126" s="27"/>
      <c r="B126" s="36" t="s">
        <v>293</v>
      </c>
      <c r="C126" s="28" t="s">
        <v>292</v>
      </c>
      <c r="D126" s="29">
        <v>6668.7</v>
      </c>
      <c r="E126" s="29">
        <v>1000</v>
      </c>
      <c r="F126" s="29">
        <v>0</v>
      </c>
      <c r="G126" s="30">
        <v>0</v>
      </c>
      <c r="H126" s="30">
        <v>0</v>
      </c>
    </row>
    <row r="127" spans="1:8" ht="31.5" x14ac:dyDescent="0.2">
      <c r="A127" s="27"/>
      <c r="B127" s="35" t="s">
        <v>294</v>
      </c>
      <c r="C127" s="24" t="s">
        <v>295</v>
      </c>
      <c r="D127" s="25">
        <v>0</v>
      </c>
      <c r="E127" s="25">
        <v>500</v>
      </c>
      <c r="F127" s="25">
        <v>0</v>
      </c>
      <c r="G127" s="26">
        <v>0</v>
      </c>
      <c r="H127" s="26">
        <v>0</v>
      </c>
    </row>
    <row r="128" spans="1:8" ht="30" x14ac:dyDescent="0.2">
      <c r="A128" s="27"/>
      <c r="B128" s="36" t="s">
        <v>296</v>
      </c>
      <c r="C128" s="28" t="s">
        <v>295</v>
      </c>
      <c r="D128" s="29">
        <v>0</v>
      </c>
      <c r="E128" s="29">
        <v>500</v>
      </c>
      <c r="F128" s="29">
        <v>0</v>
      </c>
      <c r="G128" s="30">
        <v>0</v>
      </c>
      <c r="H128" s="30">
        <v>0</v>
      </c>
    </row>
    <row r="129" spans="1:8" ht="31.5" x14ac:dyDescent="0.2">
      <c r="A129" s="27"/>
      <c r="B129" s="35" t="s">
        <v>297</v>
      </c>
      <c r="C129" s="24" t="s">
        <v>298</v>
      </c>
      <c r="D129" s="25">
        <v>0</v>
      </c>
      <c r="E129" s="25">
        <v>500</v>
      </c>
      <c r="F129" s="25">
        <v>0</v>
      </c>
      <c r="G129" s="26">
        <v>0</v>
      </c>
      <c r="H129" s="26">
        <v>0</v>
      </c>
    </row>
    <row r="130" spans="1:8" ht="30" x14ac:dyDescent="0.2">
      <c r="A130" s="27"/>
      <c r="B130" s="36" t="s">
        <v>299</v>
      </c>
      <c r="C130" s="28" t="s">
        <v>298</v>
      </c>
      <c r="D130" s="29">
        <v>0</v>
      </c>
      <c r="E130" s="29">
        <v>500</v>
      </c>
      <c r="F130" s="29">
        <v>0</v>
      </c>
      <c r="G130" s="30">
        <v>0</v>
      </c>
      <c r="H130" s="30">
        <v>0</v>
      </c>
    </row>
    <row r="131" spans="1:8" x14ac:dyDescent="0.2">
      <c r="A131" s="213"/>
      <c r="B131" s="213"/>
      <c r="H131" s="214"/>
    </row>
    <row r="132" spans="1:8" x14ac:dyDescent="0.2">
      <c r="H132" s="214"/>
    </row>
    <row r="135" spans="1:8" x14ac:dyDescent="0.2">
      <c r="F135" s="11" t="s">
        <v>54</v>
      </c>
    </row>
    <row r="136" spans="1:8" x14ac:dyDescent="0.2">
      <c r="F136" s="12" t="s">
        <v>55</v>
      </c>
    </row>
  </sheetData>
  <mergeCells count="7">
    <mergeCell ref="A131:B131"/>
    <mergeCell ref="H131:H132"/>
    <mergeCell ref="A1:H1"/>
    <mergeCell ref="A2:H2"/>
    <mergeCell ref="A3:H3"/>
    <mergeCell ref="A6:H6"/>
    <mergeCell ref="A8:C8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43" zoomScaleNormal="100" workbookViewId="0">
      <selection activeCell="D60" sqref="D60:D61"/>
    </sheetView>
  </sheetViews>
  <sheetFormatPr defaultRowHeight="18.75" x14ac:dyDescent="0.3"/>
  <cols>
    <col min="1" max="1" width="55.85546875" style="9" customWidth="1"/>
    <col min="2" max="4" width="24.5703125" style="9" customWidth="1"/>
    <col min="5" max="6" width="11.5703125" style="9" customWidth="1"/>
    <col min="7" max="16384" width="9.140625" style="9"/>
  </cols>
  <sheetData>
    <row r="1" spans="1:6" s="12" customFormat="1" ht="18" customHeight="1" x14ac:dyDescent="0.2">
      <c r="A1" s="210" t="s">
        <v>364</v>
      </c>
      <c r="B1" s="210"/>
      <c r="C1" s="210"/>
      <c r="D1" s="210"/>
      <c r="E1" s="210"/>
      <c r="F1" s="210"/>
    </row>
    <row r="2" spans="1:6" s="12" customFormat="1" ht="15.75" customHeight="1" x14ac:dyDescent="0.2">
      <c r="A2" s="212" t="s">
        <v>9</v>
      </c>
      <c r="B2" s="212"/>
      <c r="C2" s="212"/>
      <c r="D2" s="212"/>
      <c r="E2" s="212"/>
      <c r="F2" s="212"/>
    </row>
    <row r="3" spans="1:6" s="12" customFormat="1" ht="15.75" customHeight="1" x14ac:dyDescent="0.2">
      <c r="A3" s="221" t="s">
        <v>373</v>
      </c>
      <c r="B3" s="221"/>
      <c r="C3" s="221"/>
      <c r="D3" s="221"/>
      <c r="E3" s="221"/>
      <c r="F3" s="221"/>
    </row>
    <row r="4" spans="1:6" x14ac:dyDescent="0.3">
      <c r="A4" s="13"/>
      <c r="B4" s="13"/>
    </row>
    <row r="5" spans="1:6" ht="11.25" customHeight="1" x14ac:dyDescent="0.3">
      <c r="A5" s="16"/>
      <c r="B5" s="16"/>
      <c r="C5" s="16"/>
      <c r="D5" s="10"/>
      <c r="E5" s="10"/>
    </row>
    <row r="6" spans="1:6" x14ac:dyDescent="0.3">
      <c r="A6" s="212" t="s">
        <v>370</v>
      </c>
      <c r="B6" s="212"/>
      <c r="C6" s="212"/>
      <c r="D6" s="212"/>
      <c r="E6" s="212"/>
      <c r="F6" s="212"/>
    </row>
    <row r="7" spans="1:6" ht="15.75" customHeight="1" x14ac:dyDescent="0.3">
      <c r="A7" s="43"/>
      <c r="B7" s="43"/>
      <c r="C7" s="43"/>
      <c r="D7" s="43"/>
      <c r="E7" s="43"/>
      <c r="F7" s="43"/>
    </row>
    <row r="8" spans="1:6" ht="33" customHeight="1" x14ac:dyDescent="0.3">
      <c r="A8" s="220" t="s">
        <v>372</v>
      </c>
      <c r="B8" s="220"/>
      <c r="C8" s="220"/>
      <c r="D8" s="220"/>
      <c r="E8" s="220"/>
      <c r="F8" s="220"/>
    </row>
    <row r="9" spans="1:6" s="12" customFormat="1" ht="57.75" customHeight="1" x14ac:dyDescent="0.2">
      <c r="A9" s="98" t="s">
        <v>30</v>
      </c>
      <c r="B9" s="96" t="s">
        <v>67</v>
      </c>
      <c r="C9" s="96" t="s">
        <v>380</v>
      </c>
      <c r="D9" s="96" t="s">
        <v>68</v>
      </c>
      <c r="E9" s="96" t="s">
        <v>69</v>
      </c>
      <c r="F9" s="97" t="s">
        <v>348</v>
      </c>
    </row>
    <row r="10" spans="1:6" s="12" customFormat="1" ht="15" x14ac:dyDescent="0.2">
      <c r="A10" s="47">
        <v>1</v>
      </c>
      <c r="B10" s="47">
        <v>2</v>
      </c>
      <c r="C10" s="47">
        <v>3</v>
      </c>
      <c r="D10" s="47">
        <v>4</v>
      </c>
      <c r="E10" s="47" t="s">
        <v>71</v>
      </c>
      <c r="F10" s="49" t="s">
        <v>72</v>
      </c>
    </row>
    <row r="11" spans="1:6" ht="27" customHeight="1" x14ac:dyDescent="0.3">
      <c r="A11" s="51" t="s">
        <v>0</v>
      </c>
      <c r="B11" s="52">
        <f>B12+B14+B16+B20+B25+B28</f>
        <v>7801188.5700000003</v>
      </c>
      <c r="C11" s="52">
        <f t="shared" ref="C11:D11" si="0">C12+C14+C16+C20+C25+C28</f>
        <v>10200679.42</v>
      </c>
      <c r="D11" s="52">
        <f t="shared" si="0"/>
        <v>10975602.27</v>
      </c>
      <c r="E11" s="53">
        <f t="shared" ref="E11:E27" si="1">D11/B11*100</f>
        <v>140.6914109499599</v>
      </c>
      <c r="F11" s="53">
        <f>D11/C11*100</f>
        <v>107.5967768233226</v>
      </c>
    </row>
    <row r="12" spans="1:6" ht="27" customHeight="1" x14ac:dyDescent="0.3">
      <c r="A12" s="54" t="s">
        <v>31</v>
      </c>
      <c r="B12" s="55">
        <f>B13</f>
        <v>594556.31999999995</v>
      </c>
      <c r="C12" s="55">
        <f t="shared" ref="C12:D12" si="2">C13</f>
        <v>987173.19</v>
      </c>
      <c r="D12" s="55">
        <f t="shared" si="2"/>
        <v>987173.19</v>
      </c>
      <c r="E12" s="56">
        <f t="shared" si="1"/>
        <v>166.03526979580337</v>
      </c>
      <c r="F12" s="53">
        <f t="shared" ref="F12:F34" si="3">D12/C12*100</f>
        <v>100</v>
      </c>
    </row>
    <row r="13" spans="1:6" x14ac:dyDescent="0.3">
      <c r="A13" s="57" t="s">
        <v>32</v>
      </c>
      <c r="B13" s="58">
        <v>594556.31999999995</v>
      </c>
      <c r="C13" s="59">
        <v>987173.19</v>
      </c>
      <c r="D13" s="59">
        <v>987173.19</v>
      </c>
      <c r="E13" s="56">
        <f t="shared" si="1"/>
        <v>166.03526979580337</v>
      </c>
      <c r="F13" s="56">
        <f t="shared" si="3"/>
        <v>100</v>
      </c>
    </row>
    <row r="14" spans="1:6" ht="27" customHeight="1" x14ac:dyDescent="0.3">
      <c r="A14" s="60" t="s">
        <v>34</v>
      </c>
      <c r="B14" s="61">
        <f>B15</f>
        <v>2792952.68</v>
      </c>
      <c r="C14" s="61">
        <f t="shared" ref="C14:D14" si="4">C15</f>
        <v>3033959.87</v>
      </c>
      <c r="D14" s="61">
        <f t="shared" si="4"/>
        <v>2864572.49</v>
      </c>
      <c r="E14" s="53">
        <f t="shared" si="1"/>
        <v>102.56430445502571</v>
      </c>
      <c r="F14" s="53">
        <f t="shared" si="3"/>
        <v>94.416953840592498</v>
      </c>
    </row>
    <row r="15" spans="1:6" x14ac:dyDescent="0.3">
      <c r="A15" s="57" t="s">
        <v>40</v>
      </c>
      <c r="B15" s="58">
        <v>2792952.68</v>
      </c>
      <c r="C15" s="59">
        <v>3033959.87</v>
      </c>
      <c r="D15" s="59">
        <v>2864572.49</v>
      </c>
      <c r="E15" s="56">
        <f t="shared" si="1"/>
        <v>102.56430445502571</v>
      </c>
      <c r="F15" s="56">
        <f t="shared" si="3"/>
        <v>94.416953840592498</v>
      </c>
    </row>
    <row r="16" spans="1:6" ht="27" customHeight="1" x14ac:dyDescent="0.3">
      <c r="A16" s="60" t="s">
        <v>58</v>
      </c>
      <c r="B16" s="61">
        <f>B17+B18+B19</f>
        <v>3565792.0700000003</v>
      </c>
      <c r="C16" s="61">
        <f t="shared" ref="C16:D16" si="5">C17+C18+C19</f>
        <v>4417817.41</v>
      </c>
      <c r="D16" s="61">
        <f t="shared" si="5"/>
        <v>4802386.3100000005</v>
      </c>
      <c r="E16" s="53">
        <f t="shared" si="1"/>
        <v>134.67937040983998</v>
      </c>
      <c r="F16" s="53">
        <f t="shared" si="3"/>
        <v>108.70495233980257</v>
      </c>
    </row>
    <row r="17" spans="1:6" x14ac:dyDescent="0.3">
      <c r="A17" s="62" t="s">
        <v>60</v>
      </c>
      <c r="B17" s="63">
        <v>3375938.79</v>
      </c>
      <c r="C17" s="59">
        <v>4166817.41</v>
      </c>
      <c r="D17" s="59">
        <v>4557401.9000000004</v>
      </c>
      <c r="E17" s="56">
        <f t="shared" si="1"/>
        <v>134.99657972175498</v>
      </c>
      <c r="F17" s="56">
        <f t="shared" si="3"/>
        <v>109.37368863494311</v>
      </c>
    </row>
    <row r="18" spans="1:6" ht="30" x14ac:dyDescent="0.3">
      <c r="A18" s="62" t="s">
        <v>347</v>
      </c>
      <c r="B18" s="63">
        <v>18819.599999999999</v>
      </c>
      <c r="C18" s="65">
        <v>8000</v>
      </c>
      <c r="D18" s="65">
        <v>1984.41</v>
      </c>
      <c r="E18" s="66">
        <f t="shared" si="1"/>
        <v>10.544379264171397</v>
      </c>
      <c r="F18" s="66">
        <f t="shared" si="3"/>
        <v>24.805125</v>
      </c>
    </row>
    <row r="19" spans="1:6" x14ac:dyDescent="0.3">
      <c r="A19" s="67" t="s">
        <v>42</v>
      </c>
      <c r="B19" s="65">
        <v>171033.68</v>
      </c>
      <c r="C19" s="59">
        <v>243000</v>
      </c>
      <c r="D19" s="59">
        <v>243000</v>
      </c>
      <c r="E19" s="56">
        <f t="shared" si="1"/>
        <v>142.07727974981304</v>
      </c>
      <c r="F19" s="56">
        <f t="shared" si="3"/>
        <v>100</v>
      </c>
    </row>
    <row r="20" spans="1:6" s="19" customFormat="1" ht="27" customHeight="1" x14ac:dyDescent="0.3">
      <c r="A20" s="68" t="s">
        <v>33</v>
      </c>
      <c r="B20" s="69">
        <f>B21+B22+B23+B24</f>
        <v>843837</v>
      </c>
      <c r="C20" s="69">
        <f t="shared" ref="C20:D20" si="6">C21+C22+C23+C24</f>
        <v>1761228.95</v>
      </c>
      <c r="D20" s="69">
        <f t="shared" si="6"/>
        <v>2313278.19</v>
      </c>
      <c r="E20" s="70">
        <f t="shared" si="1"/>
        <v>274.13803732237386</v>
      </c>
      <c r="F20" s="70">
        <f t="shared" si="3"/>
        <v>131.34454722652612</v>
      </c>
    </row>
    <row r="21" spans="1:6" x14ac:dyDescent="0.3">
      <c r="A21" s="71" t="s">
        <v>61</v>
      </c>
      <c r="B21" s="72">
        <v>153000</v>
      </c>
      <c r="C21" s="73">
        <v>776850.25</v>
      </c>
      <c r="D21" s="73">
        <v>1302754.1399999999</v>
      </c>
      <c r="E21" s="56">
        <f t="shared" si="1"/>
        <v>851.47329411764701</v>
      </c>
      <c r="F21" s="56">
        <f t="shared" si="3"/>
        <v>167.69694545377308</v>
      </c>
    </row>
    <row r="22" spans="1:6" x14ac:dyDescent="0.3">
      <c r="A22" s="71" t="s">
        <v>45</v>
      </c>
      <c r="B22" s="72">
        <v>53000</v>
      </c>
      <c r="C22" s="73">
        <v>59000</v>
      </c>
      <c r="D22" s="73">
        <v>76166.61</v>
      </c>
      <c r="E22" s="56">
        <f t="shared" si="1"/>
        <v>143.71058490566037</v>
      </c>
      <c r="F22" s="56">
        <f t="shared" si="3"/>
        <v>129.09594915254237</v>
      </c>
    </row>
    <row r="23" spans="1:6" x14ac:dyDescent="0.3">
      <c r="A23" s="71" t="s">
        <v>46</v>
      </c>
      <c r="B23" s="72">
        <v>631064.88</v>
      </c>
      <c r="C23" s="73">
        <v>913657</v>
      </c>
      <c r="D23" s="73">
        <v>914556.43</v>
      </c>
      <c r="E23" s="56">
        <f t="shared" si="1"/>
        <v>144.92272648733044</v>
      </c>
      <c r="F23" s="56">
        <f t="shared" si="3"/>
        <v>100.09844285109182</v>
      </c>
    </row>
    <row r="24" spans="1:6" x14ac:dyDescent="0.3">
      <c r="A24" s="71" t="s">
        <v>47</v>
      </c>
      <c r="B24" s="72">
        <v>6772.12</v>
      </c>
      <c r="C24" s="73">
        <v>11721.7</v>
      </c>
      <c r="D24" s="73">
        <v>19801.009999999998</v>
      </c>
      <c r="E24" s="56">
        <f t="shared" si="1"/>
        <v>292.39012303385056</v>
      </c>
      <c r="F24" s="56">
        <f t="shared" si="3"/>
        <v>168.92609433785199</v>
      </c>
    </row>
    <row r="25" spans="1:6" s="19" customFormat="1" ht="27" customHeight="1" x14ac:dyDescent="0.3">
      <c r="A25" s="68" t="s">
        <v>59</v>
      </c>
      <c r="B25" s="69">
        <f>B26+B27</f>
        <v>4050.5</v>
      </c>
      <c r="C25" s="69">
        <f t="shared" ref="C25:D25" si="7">C26+C27</f>
        <v>500</v>
      </c>
      <c r="D25" s="69">
        <f t="shared" si="7"/>
        <v>1033.08</v>
      </c>
      <c r="E25" s="70">
        <f t="shared" si="1"/>
        <v>25.504999382792249</v>
      </c>
      <c r="F25" s="70">
        <f t="shared" si="3"/>
        <v>206.61599999999999</v>
      </c>
    </row>
    <row r="26" spans="1:6" x14ac:dyDescent="0.3">
      <c r="A26" s="71" t="s">
        <v>62</v>
      </c>
      <c r="B26" s="72">
        <v>1938</v>
      </c>
      <c r="C26" s="73">
        <v>500</v>
      </c>
      <c r="D26" s="73">
        <v>1033.08</v>
      </c>
      <c r="E26" s="56">
        <f t="shared" si="1"/>
        <v>53.306501547987615</v>
      </c>
      <c r="F26" s="56">
        <f t="shared" si="3"/>
        <v>206.61599999999999</v>
      </c>
    </row>
    <row r="27" spans="1:6" x14ac:dyDescent="0.3">
      <c r="A27" s="71" t="s">
        <v>49</v>
      </c>
      <c r="B27" s="72">
        <v>2112.5</v>
      </c>
      <c r="C27" s="73">
        <v>0</v>
      </c>
      <c r="D27" s="73">
        <v>0</v>
      </c>
      <c r="E27" s="56">
        <f t="shared" si="1"/>
        <v>0</v>
      </c>
      <c r="F27" s="56">
        <v>0</v>
      </c>
    </row>
    <row r="28" spans="1:6" s="20" customFormat="1" ht="30" x14ac:dyDescent="0.3">
      <c r="A28" s="68" t="s">
        <v>346</v>
      </c>
      <c r="B28" s="69">
        <f>B29</f>
        <v>0</v>
      </c>
      <c r="C28" s="69">
        <f t="shared" ref="C28:D28" si="8">C29</f>
        <v>0</v>
      </c>
      <c r="D28" s="69">
        <f t="shared" si="8"/>
        <v>7159.01</v>
      </c>
      <c r="E28" s="70">
        <v>0</v>
      </c>
      <c r="F28" s="70">
        <v>0</v>
      </c>
    </row>
    <row r="29" spans="1:6" x14ac:dyDescent="0.3">
      <c r="A29" s="71" t="s">
        <v>64</v>
      </c>
      <c r="B29" s="72">
        <v>0</v>
      </c>
      <c r="C29" s="73">
        <v>0</v>
      </c>
      <c r="D29" s="73">
        <v>7159.01</v>
      </c>
      <c r="E29" s="56">
        <v>0</v>
      </c>
      <c r="F29" s="56">
        <v>0</v>
      </c>
    </row>
    <row r="30" spans="1:6" ht="27" customHeight="1" x14ac:dyDescent="0.3">
      <c r="A30" s="51" t="s">
        <v>52</v>
      </c>
      <c r="B30" s="52"/>
      <c r="C30" s="73"/>
      <c r="D30" s="73"/>
      <c r="E30" s="56"/>
      <c r="F30" s="53"/>
    </row>
    <row r="31" spans="1:6" s="19" customFormat="1" ht="27" customHeight="1" x14ac:dyDescent="0.3">
      <c r="A31" s="60" t="s">
        <v>51</v>
      </c>
      <c r="B31" s="61">
        <f>B32+B33</f>
        <v>-621703.13</v>
      </c>
      <c r="C31" s="61">
        <f t="shared" ref="C31:D31" si="9">C32+C33</f>
        <v>-621703.13</v>
      </c>
      <c r="D31" s="61">
        <f t="shared" si="9"/>
        <v>418789.57000000007</v>
      </c>
      <c r="E31" s="74" t="s">
        <v>65</v>
      </c>
      <c r="F31" s="70" t="s">
        <v>65</v>
      </c>
    </row>
    <row r="32" spans="1:6" x14ac:dyDescent="0.3">
      <c r="A32" s="75" t="s">
        <v>301</v>
      </c>
      <c r="B32" s="76">
        <v>-536819.21</v>
      </c>
      <c r="C32" s="73">
        <v>-621703.13</v>
      </c>
      <c r="D32" s="73">
        <v>-1136381.67</v>
      </c>
      <c r="E32" s="56">
        <f>D32/B32*100</f>
        <v>211.68796660611306</v>
      </c>
      <c r="F32" s="53">
        <f t="shared" si="3"/>
        <v>182.7852579735283</v>
      </c>
    </row>
    <row r="33" spans="1:6" x14ac:dyDescent="0.3">
      <c r="A33" s="75" t="s">
        <v>302</v>
      </c>
      <c r="B33" s="76">
        <v>-84883.92</v>
      </c>
      <c r="C33" s="73">
        <v>0</v>
      </c>
      <c r="D33" s="73">
        <v>1555171.24</v>
      </c>
      <c r="E33" s="56" t="s">
        <v>65</v>
      </c>
      <c r="F33" s="53">
        <v>0</v>
      </c>
    </row>
    <row r="34" spans="1:6" ht="27" customHeight="1" x14ac:dyDescent="0.3">
      <c r="A34" s="57" t="s">
        <v>23</v>
      </c>
      <c r="B34" s="59">
        <f>SUM(B11+B32)</f>
        <v>7264369.3600000003</v>
      </c>
      <c r="C34" s="59">
        <f>SUM(C11+C32)</f>
        <v>9578976.2899999991</v>
      </c>
      <c r="D34" s="59">
        <f>SUM(D11+D32)</f>
        <v>9839220.5999999996</v>
      </c>
      <c r="E34" s="56">
        <f>D34/B34*100</f>
        <v>135.44493833391752</v>
      </c>
      <c r="F34" s="53">
        <f t="shared" si="3"/>
        <v>102.71682800041675</v>
      </c>
    </row>
    <row r="35" spans="1:6" ht="27" customHeight="1" x14ac:dyDescent="0.3">
      <c r="A35" s="14"/>
      <c r="B35" s="14"/>
      <c r="C35" s="15"/>
      <c r="D35" s="15"/>
      <c r="E35" s="15"/>
      <c r="F35" s="15"/>
    </row>
    <row r="36" spans="1:6" ht="15" customHeight="1" x14ac:dyDescent="0.3">
      <c r="A36" s="14"/>
      <c r="B36" s="14"/>
      <c r="C36" s="21"/>
      <c r="D36" s="21"/>
      <c r="E36" s="21"/>
      <c r="F36" s="22"/>
    </row>
    <row r="37" spans="1:6" ht="28.5" customHeight="1" x14ac:dyDescent="0.3">
      <c r="A37" s="219" t="s">
        <v>371</v>
      </c>
      <c r="B37" s="219"/>
      <c r="C37" s="219"/>
      <c r="D37" s="219"/>
      <c r="E37" s="219"/>
      <c r="F37" s="219"/>
    </row>
    <row r="38" spans="1:6" s="12" customFormat="1" ht="57.75" customHeight="1" x14ac:dyDescent="0.2">
      <c r="A38" s="98" t="s">
        <v>30</v>
      </c>
      <c r="B38" s="96" t="s">
        <v>67</v>
      </c>
      <c r="C38" s="96" t="s">
        <v>380</v>
      </c>
      <c r="D38" s="96" t="s">
        <v>68</v>
      </c>
      <c r="E38" s="96" t="s">
        <v>69</v>
      </c>
      <c r="F38" s="97" t="s">
        <v>348</v>
      </c>
    </row>
    <row r="39" spans="1:6" s="12" customFormat="1" ht="15" x14ac:dyDescent="0.2">
      <c r="A39" s="47">
        <v>1</v>
      </c>
      <c r="B39" s="47">
        <v>2</v>
      </c>
      <c r="C39" s="47">
        <v>3</v>
      </c>
      <c r="D39" s="47">
        <v>4</v>
      </c>
      <c r="E39" s="47" t="s">
        <v>71</v>
      </c>
      <c r="F39" s="49" t="s">
        <v>72</v>
      </c>
    </row>
    <row r="40" spans="1:6" ht="30" customHeight="1" x14ac:dyDescent="0.3">
      <c r="A40" s="51" t="s">
        <v>1</v>
      </c>
      <c r="B40" s="52">
        <f>B41+B43+B45+B50+B55</f>
        <v>7886072.4899999993</v>
      </c>
      <c r="C40" s="52">
        <f t="shared" ref="C40" si="10">C41+C43+C45+C50+C55</f>
        <v>9578976.2899999991</v>
      </c>
      <c r="D40" s="52">
        <f>D41+D43+D45+D50+D55</f>
        <v>9420431.0299999993</v>
      </c>
      <c r="E40" s="77">
        <f t="shared" ref="E40:E57" si="11">D40/B40*100</f>
        <v>119.45656144989354</v>
      </c>
      <c r="F40" s="78">
        <f>D40/C40*100</f>
        <v>98.344862173158177</v>
      </c>
    </row>
    <row r="41" spans="1:6" ht="30" customHeight="1" x14ac:dyDescent="0.3">
      <c r="A41" s="54" t="s">
        <v>31</v>
      </c>
      <c r="B41" s="55">
        <f>B42</f>
        <v>658064.12</v>
      </c>
      <c r="C41" s="55">
        <f t="shared" ref="C41:D41" si="12">C42</f>
        <v>987173.19000000006</v>
      </c>
      <c r="D41" s="55">
        <f t="shared" si="12"/>
        <v>987173.19000000006</v>
      </c>
      <c r="E41" s="77">
        <f t="shared" si="11"/>
        <v>150.01170250704445</v>
      </c>
      <c r="F41" s="78">
        <f t="shared" ref="F41:F56" si="13">D41/C41*100</f>
        <v>100</v>
      </c>
    </row>
    <row r="42" spans="1:6" x14ac:dyDescent="0.3">
      <c r="A42" s="57" t="s">
        <v>32</v>
      </c>
      <c r="B42" s="58">
        <v>658064.12</v>
      </c>
      <c r="C42" s="64">
        <v>987173.19000000006</v>
      </c>
      <c r="D42" s="64">
        <v>987173.19000000006</v>
      </c>
      <c r="E42" s="79">
        <f t="shared" si="11"/>
        <v>150.01170250704445</v>
      </c>
      <c r="F42" s="78">
        <f t="shared" si="13"/>
        <v>100</v>
      </c>
    </row>
    <row r="43" spans="1:6" ht="30" customHeight="1" x14ac:dyDescent="0.3">
      <c r="A43" s="54" t="s">
        <v>34</v>
      </c>
      <c r="B43" s="55">
        <f>B44</f>
        <v>2109271.36</v>
      </c>
      <c r="C43" s="55">
        <f t="shared" ref="C43" si="14">C44</f>
        <v>2467726.17</v>
      </c>
      <c r="D43" s="55">
        <f>D44</f>
        <v>2178485.64</v>
      </c>
      <c r="E43" s="77">
        <f t="shared" si="11"/>
        <v>103.28143079703128</v>
      </c>
      <c r="F43" s="78">
        <f t="shared" si="13"/>
        <v>88.279067040894574</v>
      </c>
    </row>
    <row r="44" spans="1:6" x14ac:dyDescent="0.3">
      <c r="A44" s="80" t="s">
        <v>40</v>
      </c>
      <c r="B44" s="65">
        <v>2109271.36</v>
      </c>
      <c r="C44" s="64">
        <v>2467726.17</v>
      </c>
      <c r="D44" s="64">
        <v>2178485.64</v>
      </c>
      <c r="E44" s="79">
        <f t="shared" si="11"/>
        <v>103.28143079703128</v>
      </c>
      <c r="F44" s="78">
        <f t="shared" si="13"/>
        <v>88.279067040894574</v>
      </c>
    </row>
    <row r="45" spans="1:6" ht="30" customHeight="1" x14ac:dyDescent="0.3">
      <c r="A45" s="54" t="s">
        <v>58</v>
      </c>
      <c r="B45" s="55">
        <f>B46+B47+B48+B49</f>
        <v>4318589.8499999996</v>
      </c>
      <c r="C45" s="55">
        <f t="shared" ref="C45" si="15">C46+C47+C48+C49</f>
        <v>4362347.9800000004</v>
      </c>
      <c r="D45" s="55">
        <f>D46+D47+D48+D49</f>
        <v>4561573</v>
      </c>
      <c r="E45" s="77">
        <f t="shared" si="11"/>
        <v>105.62644655870712</v>
      </c>
      <c r="F45" s="78">
        <f t="shared" si="13"/>
        <v>104.56692177958713</v>
      </c>
    </row>
    <row r="46" spans="1:6" x14ac:dyDescent="0.3">
      <c r="A46" s="80" t="s">
        <v>63</v>
      </c>
      <c r="B46" s="65">
        <v>3973556.59</v>
      </c>
      <c r="C46" s="64">
        <v>3352637.98</v>
      </c>
      <c r="D46" s="64">
        <v>3699467.21</v>
      </c>
      <c r="E46" s="79">
        <f t="shared" si="11"/>
        <v>93.102164929781466</v>
      </c>
      <c r="F46" s="78">
        <f t="shared" si="13"/>
        <v>110.34496513101007</v>
      </c>
    </row>
    <row r="47" spans="1:6" ht="30" x14ac:dyDescent="0.3">
      <c r="A47" s="62" t="s">
        <v>53</v>
      </c>
      <c r="B47" s="63">
        <v>18819.599999999999</v>
      </c>
      <c r="C47" s="64">
        <v>8000</v>
      </c>
      <c r="D47" s="64">
        <v>1984.41</v>
      </c>
      <c r="E47" s="79">
        <f t="shared" si="11"/>
        <v>10.544379264171397</v>
      </c>
      <c r="F47" s="78">
        <f t="shared" si="13"/>
        <v>24.805125</v>
      </c>
    </row>
    <row r="48" spans="1:6" x14ac:dyDescent="0.3">
      <c r="A48" s="80" t="s">
        <v>41</v>
      </c>
      <c r="B48" s="65">
        <v>155179.98000000001</v>
      </c>
      <c r="C48" s="64">
        <v>758710</v>
      </c>
      <c r="D48" s="64">
        <v>617121.38</v>
      </c>
      <c r="E48" s="79">
        <f t="shared" si="11"/>
        <v>397.68105396069774</v>
      </c>
      <c r="F48" s="78">
        <f t="shared" si="13"/>
        <v>81.338242543264229</v>
      </c>
    </row>
    <row r="49" spans="1:6" x14ac:dyDescent="0.3">
      <c r="A49" s="80" t="s">
        <v>42</v>
      </c>
      <c r="B49" s="65">
        <v>171033.68</v>
      </c>
      <c r="C49" s="64">
        <v>243000</v>
      </c>
      <c r="D49" s="64">
        <v>243000</v>
      </c>
      <c r="E49" s="79">
        <f t="shared" si="11"/>
        <v>142.07727974981304</v>
      </c>
      <c r="F49" s="78">
        <f t="shared" si="13"/>
        <v>100</v>
      </c>
    </row>
    <row r="50" spans="1:6" ht="30" customHeight="1" x14ac:dyDescent="0.3">
      <c r="A50" s="54" t="s">
        <v>43</v>
      </c>
      <c r="B50" s="55">
        <f>B51+B52+B53+B54</f>
        <v>796097.94</v>
      </c>
      <c r="C50" s="55">
        <f t="shared" ref="C50" si="16">C51+C52+C53+C54</f>
        <v>1761228.95</v>
      </c>
      <c r="D50" s="55">
        <f>D51+D52+D53+D54</f>
        <v>1692166.1199999999</v>
      </c>
      <c r="E50" s="77">
        <f t="shared" si="11"/>
        <v>212.55753029583269</v>
      </c>
      <c r="F50" s="78">
        <f t="shared" si="13"/>
        <v>96.078713673199616</v>
      </c>
    </row>
    <row r="51" spans="1:6" x14ac:dyDescent="0.3">
      <c r="A51" s="80" t="s">
        <v>44</v>
      </c>
      <c r="B51" s="65">
        <v>153000</v>
      </c>
      <c r="C51" s="64">
        <v>776850.25</v>
      </c>
      <c r="D51" s="64">
        <v>820423.04</v>
      </c>
      <c r="E51" s="79">
        <f t="shared" si="11"/>
        <v>536.22420915032683</v>
      </c>
      <c r="F51" s="78">
        <f t="shared" si="13"/>
        <v>105.60890467628737</v>
      </c>
    </row>
    <row r="52" spans="1:6" x14ac:dyDescent="0.3">
      <c r="A52" s="80" t="s">
        <v>45</v>
      </c>
      <c r="B52" s="65">
        <v>53000</v>
      </c>
      <c r="C52" s="64">
        <v>59000</v>
      </c>
      <c r="D52" s="64">
        <v>76166.61</v>
      </c>
      <c r="E52" s="79">
        <f t="shared" si="11"/>
        <v>143.71058490566037</v>
      </c>
      <c r="F52" s="78">
        <f t="shared" si="13"/>
        <v>129.09594915254237</v>
      </c>
    </row>
    <row r="53" spans="1:6" x14ac:dyDescent="0.3">
      <c r="A53" s="80" t="s">
        <v>46</v>
      </c>
      <c r="B53" s="65">
        <v>585619.19999999995</v>
      </c>
      <c r="C53" s="64">
        <v>913657</v>
      </c>
      <c r="D53" s="64">
        <v>775775.46</v>
      </c>
      <c r="E53" s="79">
        <f t="shared" si="11"/>
        <v>132.47097431231762</v>
      </c>
      <c r="F53" s="78">
        <f t="shared" si="13"/>
        <v>84.908829024458839</v>
      </c>
    </row>
    <row r="54" spans="1:6" x14ac:dyDescent="0.3">
      <c r="A54" s="80" t="s">
        <v>47</v>
      </c>
      <c r="B54" s="65">
        <v>4478.74</v>
      </c>
      <c r="C54" s="64">
        <v>11721.7</v>
      </c>
      <c r="D54" s="64">
        <v>19801.009999999998</v>
      </c>
      <c r="E54" s="79">
        <f t="shared" si="11"/>
        <v>442.11117412486544</v>
      </c>
      <c r="F54" s="78">
        <f t="shared" si="13"/>
        <v>168.92609433785199</v>
      </c>
    </row>
    <row r="55" spans="1:6" ht="30" customHeight="1" x14ac:dyDescent="0.3">
      <c r="A55" s="54" t="s">
        <v>48</v>
      </c>
      <c r="B55" s="55">
        <f>B56+B57</f>
        <v>4049.2200000000003</v>
      </c>
      <c r="C55" s="55">
        <f t="shared" ref="C55:D55" si="17">C56+C57</f>
        <v>500</v>
      </c>
      <c r="D55" s="55">
        <f t="shared" si="17"/>
        <v>1033.08</v>
      </c>
      <c r="E55" s="77">
        <f t="shared" si="11"/>
        <v>25.51306177486034</v>
      </c>
      <c r="F55" s="78">
        <f t="shared" si="13"/>
        <v>206.61599999999999</v>
      </c>
    </row>
    <row r="56" spans="1:6" x14ac:dyDescent="0.3">
      <c r="A56" s="71" t="s">
        <v>56</v>
      </c>
      <c r="B56" s="72">
        <v>1936.72</v>
      </c>
      <c r="C56" s="64">
        <v>500</v>
      </c>
      <c r="D56" s="64">
        <v>1033.08</v>
      </c>
      <c r="E56" s="79">
        <f t="shared" si="11"/>
        <v>53.341732413565204</v>
      </c>
      <c r="F56" s="78">
        <f t="shared" si="13"/>
        <v>206.61599999999999</v>
      </c>
    </row>
    <row r="57" spans="1:6" x14ac:dyDescent="0.3">
      <c r="A57" s="80" t="s">
        <v>49</v>
      </c>
      <c r="B57" s="65">
        <v>2112.5</v>
      </c>
      <c r="C57" s="64">
        <v>0</v>
      </c>
      <c r="D57" s="64">
        <v>0</v>
      </c>
      <c r="E57" s="79">
        <f t="shared" si="11"/>
        <v>0</v>
      </c>
      <c r="F57" s="78">
        <v>0</v>
      </c>
    </row>
    <row r="58" spans="1:6" x14ac:dyDescent="0.3">
      <c r="B58" s="23"/>
      <c r="C58" s="23"/>
      <c r="D58" s="23"/>
      <c r="E58" s="23"/>
      <c r="F58" s="23"/>
    </row>
    <row r="59" spans="1:6" x14ac:dyDescent="0.3">
      <c r="B59" s="23"/>
      <c r="C59" s="23"/>
      <c r="D59" s="17"/>
      <c r="E59" s="23"/>
      <c r="F59" s="23"/>
    </row>
    <row r="60" spans="1:6" x14ac:dyDescent="0.3">
      <c r="B60" s="23"/>
      <c r="C60" s="23"/>
      <c r="D60" s="11" t="s">
        <v>54</v>
      </c>
      <c r="E60" s="23"/>
      <c r="F60" s="23"/>
    </row>
    <row r="61" spans="1:6" x14ac:dyDescent="0.3">
      <c r="B61" s="23"/>
      <c r="C61" s="23"/>
      <c r="D61" s="12" t="s">
        <v>55</v>
      </c>
      <c r="E61" s="23"/>
      <c r="F61" s="23"/>
    </row>
    <row r="62" spans="1:6" x14ac:dyDescent="0.3">
      <c r="B62" s="23"/>
      <c r="C62" s="18"/>
      <c r="D62" s="17"/>
      <c r="E62" s="23"/>
      <c r="F62" s="23"/>
    </row>
    <row r="63" spans="1:6" x14ac:dyDescent="0.3">
      <c r="B63" s="23"/>
      <c r="C63" s="17"/>
      <c r="D63" s="17"/>
      <c r="E63" s="23"/>
      <c r="F63" s="23"/>
    </row>
    <row r="64" spans="1:6" x14ac:dyDescent="0.3">
      <c r="B64" s="23"/>
      <c r="C64" s="218"/>
      <c r="D64" s="218"/>
      <c r="E64" s="23"/>
      <c r="F64" s="23"/>
    </row>
  </sheetData>
  <mergeCells count="7">
    <mergeCell ref="C64:D64"/>
    <mergeCell ref="A37:F37"/>
    <mergeCell ref="A8:F8"/>
    <mergeCell ref="A1:F1"/>
    <mergeCell ref="A2:F2"/>
    <mergeCell ref="A3:F3"/>
    <mergeCell ref="A6:F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D15" sqref="D15:D16"/>
    </sheetView>
  </sheetViews>
  <sheetFormatPr defaultRowHeight="14.25" x14ac:dyDescent="0.2"/>
  <cols>
    <col min="1" max="1" width="37.7109375" style="81" customWidth="1"/>
    <col min="2" max="4" width="22.140625" style="81" customWidth="1"/>
    <col min="5" max="6" width="11.140625" style="81" customWidth="1"/>
    <col min="7" max="7" width="10.7109375" style="81" customWidth="1"/>
    <col min="8" max="8" width="10.140625" style="81" bestFit="1" customWidth="1"/>
    <col min="9" max="9" width="12.5703125" style="81" bestFit="1" customWidth="1"/>
    <col min="10" max="16384" width="9.140625" style="81"/>
  </cols>
  <sheetData>
    <row r="1" spans="1:11" s="12" customFormat="1" ht="18" customHeight="1" x14ac:dyDescent="0.2">
      <c r="A1" s="210" t="s">
        <v>364</v>
      </c>
      <c r="B1" s="210"/>
      <c r="C1" s="210"/>
      <c r="D1" s="210"/>
      <c r="E1" s="210"/>
      <c r="F1" s="210"/>
      <c r="G1" s="44"/>
      <c r="H1" s="44"/>
      <c r="I1" s="44"/>
      <c r="J1" s="44"/>
      <c r="K1" s="44"/>
    </row>
    <row r="2" spans="1:11" s="12" customFormat="1" ht="15.75" customHeight="1" x14ac:dyDescent="0.2">
      <c r="A2" s="212" t="s">
        <v>9</v>
      </c>
      <c r="B2" s="212"/>
      <c r="C2" s="212"/>
      <c r="D2" s="212"/>
      <c r="E2" s="212"/>
      <c r="F2" s="212"/>
      <c r="G2" s="45"/>
      <c r="H2" s="45"/>
      <c r="I2" s="45"/>
      <c r="J2" s="45"/>
      <c r="K2" s="45"/>
    </row>
    <row r="3" spans="1:11" x14ac:dyDescent="0.2">
      <c r="A3" s="225" t="s">
        <v>373</v>
      </c>
      <c r="B3" s="225"/>
      <c r="C3" s="225"/>
      <c r="D3" s="225"/>
      <c r="E3" s="225"/>
      <c r="F3" s="225"/>
      <c r="G3" s="87"/>
    </row>
    <row r="6" spans="1:11" ht="18" x14ac:dyDescent="0.2">
      <c r="A6" s="43"/>
      <c r="B6" s="43"/>
      <c r="C6" s="43"/>
      <c r="D6" s="43"/>
      <c r="E6" s="43"/>
      <c r="F6" s="2"/>
      <c r="G6" s="2"/>
      <c r="H6" s="2"/>
      <c r="I6" s="2"/>
    </row>
    <row r="7" spans="1:11" ht="15.75" customHeight="1" x14ac:dyDescent="0.2">
      <c r="A7" s="212" t="s">
        <v>374</v>
      </c>
      <c r="B7" s="212"/>
      <c r="C7" s="212"/>
      <c r="D7" s="212"/>
      <c r="E7" s="212"/>
      <c r="F7" s="212"/>
      <c r="G7" s="45"/>
      <c r="H7" s="82"/>
      <c r="I7" s="82"/>
    </row>
    <row r="8" spans="1:11" ht="15.75" customHeight="1" x14ac:dyDescent="0.2">
      <c r="A8" s="43"/>
      <c r="B8" s="43"/>
      <c r="C8" s="43"/>
      <c r="D8" s="43"/>
      <c r="E8" s="43"/>
      <c r="F8" s="2"/>
    </row>
    <row r="9" spans="1:11" s="12" customFormat="1" ht="57.75" customHeight="1" x14ac:dyDescent="0.2">
      <c r="A9" s="98" t="s">
        <v>30</v>
      </c>
      <c r="B9" s="96" t="s">
        <v>67</v>
      </c>
      <c r="C9" s="96" t="s">
        <v>380</v>
      </c>
      <c r="D9" s="96" t="s">
        <v>68</v>
      </c>
      <c r="E9" s="96" t="s">
        <v>69</v>
      </c>
      <c r="F9" s="97" t="s">
        <v>348</v>
      </c>
    </row>
    <row r="10" spans="1:11" s="12" customFormat="1" ht="15" x14ac:dyDescent="0.2">
      <c r="A10" s="47">
        <v>1</v>
      </c>
      <c r="B10" s="47">
        <v>2</v>
      </c>
      <c r="C10" s="47">
        <v>3</v>
      </c>
      <c r="D10" s="47">
        <v>4</v>
      </c>
      <c r="E10" s="47" t="s">
        <v>71</v>
      </c>
      <c r="F10" s="49" t="s">
        <v>72</v>
      </c>
    </row>
    <row r="11" spans="1:11" ht="28.5" customHeight="1" x14ac:dyDescent="0.2">
      <c r="A11" s="83" t="s">
        <v>6</v>
      </c>
      <c r="B11" s="84">
        <f>B12</f>
        <v>7886072.4900000002</v>
      </c>
      <c r="C11" s="84">
        <f t="shared" ref="C11:D11" si="0">C12</f>
        <v>9578976.2899999991</v>
      </c>
      <c r="D11" s="84">
        <f t="shared" si="0"/>
        <v>9420431.0299999993</v>
      </c>
      <c r="E11" s="66">
        <f>SUM(D12/B12*100)</f>
        <v>119.45656144989354</v>
      </c>
      <c r="F11" s="85">
        <f>SUM(D11/C11*100)</f>
        <v>98.344862173158177</v>
      </c>
    </row>
    <row r="12" spans="1:11" ht="27.75" customHeight="1" x14ac:dyDescent="0.2">
      <c r="A12" s="83" t="s">
        <v>18</v>
      </c>
      <c r="B12" s="84">
        <f>B13</f>
        <v>7886072.4900000002</v>
      </c>
      <c r="C12" s="84">
        <f t="shared" ref="C12:D12" si="1">C13</f>
        <v>9578976.2899999991</v>
      </c>
      <c r="D12" s="84">
        <f t="shared" si="1"/>
        <v>9420431.0299999993</v>
      </c>
      <c r="E12" s="66">
        <f>SUM(D13/B13*100)</f>
        <v>119.45656144989354</v>
      </c>
      <c r="F12" s="85">
        <f>SUM(D12/C12*100)</f>
        <v>98.344862173158177</v>
      </c>
    </row>
    <row r="13" spans="1:11" ht="29.25" customHeight="1" x14ac:dyDescent="0.2">
      <c r="A13" s="86" t="s">
        <v>19</v>
      </c>
      <c r="B13" s="84">
        <v>7886072.4900000002</v>
      </c>
      <c r="C13" s="84">
        <v>9578976.2899999991</v>
      </c>
      <c r="D13" s="84">
        <v>9420431.0299999993</v>
      </c>
      <c r="E13" s="66">
        <f>SUM(D12/B12*100)</f>
        <v>119.45656144989354</v>
      </c>
      <c r="F13" s="85">
        <f t="shared" ref="F13" si="2">SUM(D13/C13*100)</f>
        <v>98.344862173158177</v>
      </c>
    </row>
    <row r="14" spans="1:11" ht="54.75" customHeight="1" x14ac:dyDescent="0.2"/>
    <row r="15" spans="1:11" ht="15" x14ac:dyDescent="0.2">
      <c r="D15" s="11" t="s">
        <v>54</v>
      </c>
    </row>
    <row r="16" spans="1:11" ht="15" x14ac:dyDescent="0.2">
      <c r="D16" s="12" t="s">
        <v>55</v>
      </c>
      <c r="E16" s="223"/>
      <c r="F16" s="223"/>
      <c r="G16" s="223"/>
    </row>
    <row r="17" spans="5:7" x14ac:dyDescent="0.2">
      <c r="E17" s="224"/>
      <c r="F17" s="224"/>
      <c r="G17" s="224"/>
    </row>
    <row r="18" spans="5:7" x14ac:dyDescent="0.2">
      <c r="E18" s="225"/>
      <c r="F18" s="225"/>
      <c r="G18" s="225"/>
    </row>
    <row r="19" spans="5:7" x14ac:dyDescent="0.2">
      <c r="E19" s="4"/>
      <c r="F19" s="5"/>
    </row>
    <row r="20" spans="5:7" x14ac:dyDescent="0.2">
      <c r="E20" s="5"/>
      <c r="F20" s="5"/>
    </row>
    <row r="21" spans="5:7" x14ac:dyDescent="0.2">
      <c r="E21" s="222"/>
      <c r="F21" s="222"/>
    </row>
  </sheetData>
  <mergeCells count="8">
    <mergeCell ref="E21:F21"/>
    <mergeCell ref="E16:G16"/>
    <mergeCell ref="E17:G17"/>
    <mergeCell ref="A7:F7"/>
    <mergeCell ref="A1:F1"/>
    <mergeCell ref="A2:F2"/>
    <mergeCell ref="A3:F3"/>
    <mergeCell ref="E18:G18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>
      <selection activeCell="G21" sqref="G21:G22"/>
    </sheetView>
  </sheetViews>
  <sheetFormatPr defaultRowHeight="15" x14ac:dyDescent="0.25"/>
  <cols>
    <col min="1" max="1" width="5.85546875" customWidth="1"/>
    <col min="2" max="2" width="6.7109375" customWidth="1"/>
    <col min="3" max="3" width="6.28515625" customWidth="1"/>
    <col min="4" max="4" width="40" customWidth="1"/>
    <col min="5" max="7" width="16.140625" customWidth="1"/>
    <col min="8" max="9" width="10.28515625" customWidth="1"/>
  </cols>
  <sheetData>
    <row r="1" spans="1:11" s="12" customFormat="1" ht="38.25" customHeight="1" x14ac:dyDescent="0.2">
      <c r="A1" s="210" t="s">
        <v>364</v>
      </c>
      <c r="B1" s="210"/>
      <c r="C1" s="210"/>
      <c r="D1" s="210"/>
      <c r="E1" s="210"/>
      <c r="F1" s="210"/>
      <c r="G1" s="210"/>
      <c r="H1" s="210"/>
      <c r="I1" s="210"/>
      <c r="J1" s="44"/>
      <c r="K1" s="44"/>
    </row>
    <row r="2" spans="1:11" s="12" customFormat="1" ht="15.75" customHeight="1" x14ac:dyDescent="0.2">
      <c r="A2" s="212" t="s">
        <v>9</v>
      </c>
      <c r="B2" s="212"/>
      <c r="C2" s="212"/>
      <c r="D2" s="212"/>
      <c r="E2" s="212"/>
      <c r="F2" s="212"/>
      <c r="G2" s="212"/>
      <c r="H2" s="212"/>
      <c r="I2" s="212"/>
      <c r="J2" s="45"/>
      <c r="K2" s="45"/>
    </row>
    <row r="3" spans="1:11" s="81" customFormat="1" ht="14.25" x14ac:dyDescent="0.2">
      <c r="A3" s="225" t="s">
        <v>375</v>
      </c>
      <c r="B3" s="225"/>
      <c r="C3" s="225"/>
      <c r="D3" s="225"/>
      <c r="E3" s="225"/>
      <c r="F3" s="225"/>
      <c r="G3" s="225"/>
      <c r="H3" s="225"/>
      <c r="I3" s="225"/>
    </row>
    <row r="4" spans="1:11" s="81" customFormat="1" ht="14.25" x14ac:dyDescent="0.2"/>
    <row r="5" spans="1:11" s="81" customFormat="1" ht="14.25" x14ac:dyDescent="0.2"/>
    <row r="6" spans="1:11" s="81" customFormat="1" ht="18" x14ac:dyDescent="0.2">
      <c r="A6" s="43"/>
      <c r="B6" s="43"/>
      <c r="C6" s="43"/>
      <c r="D6" s="43"/>
      <c r="E6" s="43"/>
      <c r="F6" s="2"/>
      <c r="G6" s="2"/>
      <c r="H6" s="2"/>
      <c r="I6" s="2"/>
    </row>
    <row r="7" spans="1:11" s="81" customFormat="1" ht="15.75" customHeight="1" x14ac:dyDescent="0.2">
      <c r="A7" s="212" t="s">
        <v>376</v>
      </c>
      <c r="B7" s="212"/>
      <c r="C7" s="212"/>
      <c r="D7" s="212"/>
      <c r="E7" s="212"/>
      <c r="F7" s="212"/>
      <c r="G7" s="212"/>
      <c r="H7" s="212"/>
      <c r="I7" s="212"/>
    </row>
    <row r="8" spans="1:11" ht="15.75" x14ac:dyDescent="0.25">
      <c r="A8" s="12"/>
      <c r="B8" s="12"/>
      <c r="C8" s="12"/>
      <c r="D8" s="12"/>
    </row>
    <row r="9" spans="1:11" ht="63.75" customHeight="1" x14ac:dyDescent="0.25">
      <c r="A9" s="226" t="s">
        <v>30</v>
      </c>
      <c r="B9" s="226"/>
      <c r="C9" s="226"/>
      <c r="D9" s="226"/>
      <c r="E9" s="96" t="s">
        <v>67</v>
      </c>
      <c r="F9" s="96" t="s">
        <v>380</v>
      </c>
      <c r="G9" s="96" t="s">
        <v>68</v>
      </c>
      <c r="H9" s="96" t="s">
        <v>69</v>
      </c>
      <c r="I9" s="97" t="s">
        <v>348</v>
      </c>
    </row>
    <row r="10" spans="1:11" s="12" customFormat="1" x14ac:dyDescent="0.2">
      <c r="A10" s="217">
        <v>1</v>
      </c>
      <c r="B10" s="217"/>
      <c r="C10" s="217"/>
      <c r="D10" s="217"/>
      <c r="E10" s="47">
        <v>2</v>
      </c>
      <c r="F10" s="47">
        <v>3</v>
      </c>
      <c r="G10" s="47">
        <v>4</v>
      </c>
      <c r="H10" s="47" t="s">
        <v>71</v>
      </c>
      <c r="I10" s="49" t="s">
        <v>72</v>
      </c>
    </row>
    <row r="11" spans="1:11" ht="31.5" x14ac:dyDescent="0.25">
      <c r="A11" s="83">
        <v>8</v>
      </c>
      <c r="B11" s="83"/>
      <c r="C11" s="83"/>
      <c r="D11" s="83" t="s">
        <v>7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</row>
    <row r="12" spans="1:11" ht="15.75" x14ac:dyDescent="0.25">
      <c r="A12" s="83"/>
      <c r="B12" s="89">
        <v>84</v>
      </c>
      <c r="C12" s="89"/>
      <c r="D12" s="89" t="s">
        <v>10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</row>
    <row r="13" spans="1:11" ht="15.75" x14ac:dyDescent="0.25">
      <c r="A13" s="90"/>
      <c r="B13" s="90"/>
      <c r="C13" s="91">
        <v>81</v>
      </c>
      <c r="D13" s="86" t="s">
        <v>11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</row>
    <row r="14" spans="1:11" ht="31.5" x14ac:dyDescent="0.25">
      <c r="A14" s="92">
        <v>5</v>
      </c>
      <c r="B14" s="92"/>
      <c r="C14" s="92"/>
      <c r="D14" s="93" t="s">
        <v>8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</row>
    <row r="15" spans="1:11" ht="30" x14ac:dyDescent="0.25">
      <c r="A15" s="89"/>
      <c r="B15" s="89">
        <v>54</v>
      </c>
      <c r="C15" s="89"/>
      <c r="D15" s="94" t="s">
        <v>12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</row>
    <row r="16" spans="1:11" ht="15.75" x14ac:dyDescent="0.25">
      <c r="A16" s="89"/>
      <c r="B16" s="89"/>
      <c r="C16" s="91">
        <v>11</v>
      </c>
      <c r="D16" s="91" t="s">
        <v>5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</row>
    <row r="17" spans="1:9" ht="15.75" x14ac:dyDescent="0.25">
      <c r="A17" s="89"/>
      <c r="B17" s="89"/>
      <c r="C17" s="91">
        <v>31</v>
      </c>
      <c r="D17" s="91" t="s">
        <v>13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</row>
    <row r="21" spans="1:9" ht="15.75" x14ac:dyDescent="0.25">
      <c r="F21" s="3"/>
      <c r="G21" s="11" t="s">
        <v>54</v>
      </c>
      <c r="H21" s="11"/>
    </row>
    <row r="22" spans="1:9" ht="15.75" x14ac:dyDescent="0.25">
      <c r="F22" s="3"/>
      <c r="G22" s="12" t="s">
        <v>55</v>
      </c>
      <c r="H22" s="11"/>
    </row>
    <row r="23" spans="1:9" ht="15.75" x14ac:dyDescent="0.25">
      <c r="F23" s="5"/>
      <c r="H23" s="12"/>
    </row>
    <row r="24" spans="1:9" x14ac:dyDescent="0.25">
      <c r="E24" s="4"/>
      <c r="F24" s="5"/>
    </row>
    <row r="25" spans="1:9" x14ac:dyDescent="0.25">
      <c r="E25" s="5"/>
      <c r="F25" s="5"/>
    </row>
    <row r="26" spans="1:9" x14ac:dyDescent="0.25">
      <c r="E26" s="222"/>
      <c r="F26" s="222"/>
    </row>
  </sheetData>
  <mergeCells count="7">
    <mergeCell ref="A1:I1"/>
    <mergeCell ref="A2:I2"/>
    <mergeCell ref="A3:I3"/>
    <mergeCell ref="A7:I7"/>
    <mergeCell ref="E26:F26"/>
    <mergeCell ref="A9:D9"/>
    <mergeCell ref="A10:D10"/>
  </mergeCell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D24" sqref="D24:D25"/>
    </sheetView>
  </sheetViews>
  <sheetFormatPr defaultRowHeight="15" x14ac:dyDescent="0.25"/>
  <cols>
    <col min="1" max="1" width="48.7109375" customWidth="1"/>
    <col min="2" max="2" width="17.42578125" bestFit="1" customWidth="1"/>
    <col min="3" max="3" width="20" bestFit="1" customWidth="1"/>
    <col min="4" max="4" width="16.42578125" bestFit="1" customWidth="1"/>
    <col min="5" max="6" width="10.85546875" customWidth="1"/>
  </cols>
  <sheetData>
    <row r="1" spans="1:11" s="12" customFormat="1" ht="38.25" customHeight="1" x14ac:dyDescent="0.2">
      <c r="A1" s="210" t="s">
        <v>364</v>
      </c>
      <c r="B1" s="210"/>
      <c r="C1" s="210"/>
      <c r="D1" s="210"/>
      <c r="E1" s="210"/>
      <c r="F1" s="210"/>
      <c r="G1" s="44"/>
      <c r="H1" s="44"/>
      <c r="I1" s="44"/>
      <c r="J1" s="44"/>
      <c r="K1" s="44"/>
    </row>
    <row r="2" spans="1:11" s="12" customFormat="1" ht="15.75" customHeight="1" x14ac:dyDescent="0.2">
      <c r="A2" s="212" t="s">
        <v>9</v>
      </c>
      <c r="B2" s="212"/>
      <c r="C2" s="212"/>
      <c r="D2" s="212"/>
      <c r="E2" s="212"/>
      <c r="F2" s="212"/>
      <c r="G2" s="45"/>
      <c r="H2" s="45"/>
      <c r="I2" s="45"/>
      <c r="J2" s="45"/>
      <c r="K2" s="45"/>
    </row>
    <row r="3" spans="1:11" s="81" customFormat="1" ht="14.25" x14ac:dyDescent="0.2">
      <c r="A3" s="225" t="s">
        <v>375</v>
      </c>
      <c r="B3" s="225"/>
      <c r="C3" s="225"/>
      <c r="D3" s="225"/>
      <c r="E3" s="225"/>
      <c r="F3" s="225"/>
      <c r="G3" s="87"/>
      <c r="H3" s="87"/>
      <c r="I3" s="87"/>
    </row>
    <row r="4" spans="1:11" s="81" customFormat="1" ht="14.25" x14ac:dyDescent="0.2"/>
    <row r="5" spans="1:11" s="81" customFormat="1" ht="14.25" x14ac:dyDescent="0.2"/>
    <row r="6" spans="1:11" s="81" customFormat="1" ht="18" x14ac:dyDescent="0.2">
      <c r="A6" s="43"/>
      <c r="B6" s="43"/>
      <c r="C6" s="43"/>
      <c r="D6" s="43"/>
      <c r="E6" s="43"/>
      <c r="F6" s="2"/>
      <c r="G6" s="2"/>
      <c r="H6" s="2"/>
      <c r="I6" s="2"/>
    </row>
    <row r="7" spans="1:11" s="81" customFormat="1" ht="15.75" customHeight="1" x14ac:dyDescent="0.2">
      <c r="A7" s="212" t="s">
        <v>377</v>
      </c>
      <c r="B7" s="212"/>
      <c r="C7" s="212"/>
      <c r="D7" s="212"/>
      <c r="E7" s="212"/>
      <c r="F7" s="212"/>
      <c r="G7" s="45"/>
      <c r="H7" s="45"/>
      <c r="I7" s="45"/>
    </row>
    <row r="8" spans="1:11" ht="18" x14ac:dyDescent="0.25">
      <c r="A8" s="1"/>
      <c r="B8" s="1"/>
      <c r="C8" s="2"/>
      <c r="D8" s="2"/>
    </row>
    <row r="9" spans="1:11" ht="63.75" customHeight="1" x14ac:dyDescent="0.25">
      <c r="A9" s="98" t="s">
        <v>30</v>
      </c>
      <c r="B9" s="96" t="s">
        <v>67</v>
      </c>
      <c r="C9" s="96" t="s">
        <v>380</v>
      </c>
      <c r="D9" s="96" t="s">
        <v>68</v>
      </c>
      <c r="E9" s="96" t="s">
        <v>69</v>
      </c>
      <c r="F9" s="97" t="s">
        <v>348</v>
      </c>
    </row>
    <row r="10" spans="1:11" s="12" customFormat="1" x14ac:dyDescent="0.2">
      <c r="A10" s="47">
        <v>1</v>
      </c>
      <c r="B10" s="47">
        <v>2</v>
      </c>
      <c r="C10" s="47">
        <v>3</v>
      </c>
      <c r="D10" s="47">
        <v>4</v>
      </c>
      <c r="E10" s="47" t="s">
        <v>71</v>
      </c>
      <c r="F10" s="49" t="s">
        <v>72</v>
      </c>
    </row>
    <row r="11" spans="1:11" ht="15.75" x14ac:dyDescent="0.25">
      <c r="A11" s="83" t="s">
        <v>36</v>
      </c>
      <c r="B11" s="95"/>
      <c r="C11" s="95"/>
      <c r="D11" s="95"/>
      <c r="E11" s="95"/>
      <c r="F11" s="95"/>
    </row>
    <row r="12" spans="1:11" ht="15.75" x14ac:dyDescent="0.25">
      <c r="A12" s="83" t="s">
        <v>37</v>
      </c>
      <c r="B12" s="88">
        <v>0</v>
      </c>
      <c r="C12" s="88">
        <v>0</v>
      </c>
      <c r="D12" s="88">
        <v>0</v>
      </c>
      <c r="E12" s="88">
        <v>0</v>
      </c>
      <c r="F12" s="88">
        <v>0</v>
      </c>
    </row>
    <row r="13" spans="1:11" ht="15.75" x14ac:dyDescent="0.25">
      <c r="A13" s="86" t="s">
        <v>38</v>
      </c>
      <c r="B13" s="88">
        <v>0</v>
      </c>
      <c r="C13" s="88">
        <v>0</v>
      </c>
      <c r="D13" s="88">
        <v>0</v>
      </c>
      <c r="E13" s="88">
        <v>0</v>
      </c>
      <c r="F13" s="88">
        <v>0</v>
      </c>
    </row>
    <row r="14" spans="1:11" ht="15.75" x14ac:dyDescent="0.25">
      <c r="A14" s="86"/>
      <c r="B14" s="88"/>
      <c r="C14" s="88"/>
      <c r="D14" s="88"/>
      <c r="E14" s="88"/>
      <c r="F14" s="88"/>
    </row>
    <row r="15" spans="1:11" ht="15.75" x14ac:dyDescent="0.25">
      <c r="A15" s="83" t="s">
        <v>39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</row>
    <row r="16" spans="1:11" ht="15.75" x14ac:dyDescent="0.25">
      <c r="A16" s="93" t="s">
        <v>31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</row>
    <row r="17" spans="1:6" ht="15.75" x14ac:dyDescent="0.25">
      <c r="A17" s="91" t="s">
        <v>32</v>
      </c>
      <c r="B17" s="88">
        <v>0</v>
      </c>
      <c r="C17" s="88">
        <v>0</v>
      </c>
      <c r="D17" s="88">
        <v>0</v>
      </c>
      <c r="E17" s="88">
        <v>0</v>
      </c>
      <c r="F17" s="88">
        <v>0</v>
      </c>
    </row>
    <row r="18" spans="1:6" ht="15.75" x14ac:dyDescent="0.25">
      <c r="A18" s="93" t="s">
        <v>34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</row>
    <row r="19" spans="1:6" ht="15.75" x14ac:dyDescent="0.25">
      <c r="A19" s="91" t="s">
        <v>35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</row>
    <row r="23" spans="1:6" ht="15.75" x14ac:dyDescent="0.25">
      <c r="C23" s="3"/>
      <c r="E23" s="11"/>
    </row>
    <row r="24" spans="1:6" ht="15.75" x14ac:dyDescent="0.25">
      <c r="C24" s="3"/>
      <c r="D24" s="11" t="s">
        <v>54</v>
      </c>
    </row>
    <row r="25" spans="1:6" ht="15.75" x14ac:dyDescent="0.25">
      <c r="C25" s="5"/>
      <c r="D25" s="12" t="s">
        <v>55</v>
      </c>
    </row>
    <row r="26" spans="1:6" x14ac:dyDescent="0.25">
      <c r="B26" s="4"/>
      <c r="C26" s="5"/>
    </row>
    <row r="27" spans="1:6" x14ac:dyDescent="0.25">
      <c r="B27" s="5"/>
      <c r="C27" s="5"/>
    </row>
    <row r="28" spans="1:6" x14ac:dyDescent="0.25">
      <c r="B28" s="222"/>
      <c r="C28" s="222"/>
    </row>
  </sheetData>
  <mergeCells count="5">
    <mergeCell ref="B28:C28"/>
    <mergeCell ref="A1:F1"/>
    <mergeCell ref="A2:F2"/>
    <mergeCell ref="A3:F3"/>
    <mergeCell ref="A7:F7"/>
  </mergeCells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9"/>
  <sheetViews>
    <sheetView topLeftCell="A580" zoomScaleNormal="100" workbookViewId="0">
      <selection activeCell="A596" sqref="A596:XFD596"/>
    </sheetView>
  </sheetViews>
  <sheetFormatPr defaultRowHeight="12.75" x14ac:dyDescent="0.2"/>
  <cols>
    <col min="1" max="1" width="13.85546875" style="34" customWidth="1"/>
    <col min="2" max="2" width="0.140625" style="5" customWidth="1"/>
    <col min="3" max="3" width="49.140625" style="33" customWidth="1"/>
    <col min="4" max="4" width="8.5703125" style="5" customWidth="1"/>
    <col min="5" max="5" width="8.42578125" style="5" customWidth="1"/>
    <col min="6" max="7" width="15.42578125" style="5" customWidth="1"/>
    <col min="8" max="8" width="9.85546875" style="5" customWidth="1"/>
    <col min="9" max="9" width="9.28515625" style="5" customWidth="1"/>
    <col min="10" max="16384" width="9.140625" style="5"/>
  </cols>
  <sheetData>
    <row r="1" spans="1:11" s="12" customFormat="1" ht="38.25" customHeight="1" x14ac:dyDescent="0.2">
      <c r="A1" s="210" t="s">
        <v>364</v>
      </c>
      <c r="B1" s="210"/>
      <c r="C1" s="210"/>
      <c r="D1" s="210"/>
      <c r="E1" s="210"/>
      <c r="F1" s="210"/>
      <c r="G1" s="210"/>
      <c r="H1" s="210"/>
      <c r="I1" s="210"/>
      <c r="J1" s="44"/>
      <c r="K1" s="44"/>
    </row>
    <row r="2" spans="1:11" s="12" customFormat="1" ht="15.75" customHeight="1" x14ac:dyDescent="0.2">
      <c r="A2" s="212" t="s">
        <v>378</v>
      </c>
      <c r="B2" s="212"/>
      <c r="C2" s="212"/>
      <c r="D2" s="212"/>
      <c r="E2" s="212"/>
      <c r="F2" s="212"/>
      <c r="G2" s="212"/>
      <c r="H2" s="212"/>
      <c r="I2" s="212"/>
      <c r="J2" s="45"/>
      <c r="K2" s="45"/>
    </row>
    <row r="3" spans="1:11" ht="17.25" customHeight="1" x14ac:dyDescent="0.2">
      <c r="A3" s="250"/>
      <c r="B3" s="250"/>
      <c r="C3" s="250"/>
      <c r="D3" s="250"/>
      <c r="E3" s="250"/>
      <c r="F3" s="250"/>
      <c r="G3" s="250"/>
      <c r="H3" s="250"/>
      <c r="I3" s="250"/>
    </row>
    <row r="4" spans="1:11" ht="59.25" customHeight="1" x14ac:dyDescent="0.2">
      <c r="A4" s="251" t="s">
        <v>379</v>
      </c>
      <c r="B4" s="251"/>
      <c r="C4" s="96" t="s">
        <v>14</v>
      </c>
      <c r="D4" s="253" t="s">
        <v>67</v>
      </c>
      <c r="E4" s="254"/>
      <c r="F4" s="96" t="s">
        <v>380</v>
      </c>
      <c r="G4" s="96" t="s">
        <v>68</v>
      </c>
      <c r="H4" s="96" t="s">
        <v>69</v>
      </c>
      <c r="I4" s="96" t="s">
        <v>70</v>
      </c>
    </row>
    <row r="5" spans="1:11" x14ac:dyDescent="0.2">
      <c r="A5" s="249">
        <v>1</v>
      </c>
      <c r="B5" s="249"/>
      <c r="C5" s="249"/>
      <c r="D5" s="249">
        <v>2</v>
      </c>
      <c r="E5" s="249"/>
      <c r="F5" s="46">
        <v>3</v>
      </c>
      <c r="G5" s="46">
        <v>4</v>
      </c>
      <c r="H5" s="46" t="s">
        <v>71</v>
      </c>
      <c r="I5" s="46" t="s">
        <v>72</v>
      </c>
    </row>
    <row r="6" spans="1:11" ht="25.5" customHeight="1" x14ac:dyDescent="0.2">
      <c r="A6" s="252" t="s">
        <v>303</v>
      </c>
      <c r="B6" s="252"/>
      <c r="C6" s="129" t="s">
        <v>304</v>
      </c>
      <c r="D6" s="248">
        <v>7131492.7400000002</v>
      </c>
      <c r="E6" s="248"/>
      <c r="F6" s="130">
        <v>8234302.7300000004</v>
      </c>
      <c r="G6" s="130">
        <v>8372132.7300000004</v>
      </c>
      <c r="H6" s="131">
        <v>117.39663819667578</v>
      </c>
      <c r="I6" s="131">
        <v>101.67385150290679</v>
      </c>
    </row>
    <row r="7" spans="1:11" ht="25.5" customHeight="1" x14ac:dyDescent="0.2">
      <c r="A7" s="238" t="s">
        <v>305</v>
      </c>
      <c r="B7" s="238"/>
      <c r="C7" s="132" t="s">
        <v>20</v>
      </c>
      <c r="D7" s="239">
        <v>6170046.6299999999</v>
      </c>
      <c r="E7" s="239"/>
      <c r="F7" s="133">
        <v>7255533.9400000004</v>
      </c>
      <c r="G7" s="133">
        <v>7351746.0999999996</v>
      </c>
      <c r="H7" s="134">
        <v>119.15219674766057</v>
      </c>
      <c r="I7" s="134">
        <v>101.32605209755245</v>
      </c>
    </row>
    <row r="8" spans="1:11" ht="14.25" x14ac:dyDescent="0.2">
      <c r="A8" s="240" t="s">
        <v>306</v>
      </c>
      <c r="B8" s="240"/>
      <c r="C8" s="135" t="s">
        <v>307</v>
      </c>
      <c r="D8" s="237">
        <v>0</v>
      </c>
      <c r="E8" s="237"/>
      <c r="F8" s="136">
        <v>350000</v>
      </c>
      <c r="G8" s="136">
        <v>350000</v>
      </c>
      <c r="H8" s="137">
        <v>0</v>
      </c>
      <c r="I8" s="137">
        <v>100</v>
      </c>
    </row>
    <row r="9" spans="1:11" ht="15" x14ac:dyDescent="0.2">
      <c r="A9" s="231" t="s">
        <v>143</v>
      </c>
      <c r="B9" s="231"/>
      <c r="C9" s="138" t="s">
        <v>144</v>
      </c>
      <c r="D9" s="232">
        <v>0</v>
      </c>
      <c r="E9" s="232"/>
      <c r="F9" s="139">
        <v>350000</v>
      </c>
      <c r="G9" s="139">
        <v>350000</v>
      </c>
      <c r="H9" s="140">
        <v>0</v>
      </c>
      <c r="I9" s="140">
        <v>100</v>
      </c>
    </row>
    <row r="10" spans="1:11" ht="15" x14ac:dyDescent="0.2">
      <c r="A10" s="231" t="s">
        <v>145</v>
      </c>
      <c r="B10" s="231"/>
      <c r="C10" s="138" t="s">
        <v>146</v>
      </c>
      <c r="D10" s="232">
        <v>0</v>
      </c>
      <c r="E10" s="232"/>
      <c r="F10" s="139">
        <v>350000</v>
      </c>
      <c r="G10" s="139">
        <v>350000</v>
      </c>
      <c r="H10" s="140">
        <v>0</v>
      </c>
      <c r="I10" s="140">
        <v>100</v>
      </c>
    </row>
    <row r="11" spans="1:11" ht="15" x14ac:dyDescent="0.2">
      <c r="A11" s="231" t="s">
        <v>147</v>
      </c>
      <c r="B11" s="231"/>
      <c r="C11" s="138" t="s">
        <v>148</v>
      </c>
      <c r="D11" s="232">
        <v>0</v>
      </c>
      <c r="E11" s="232"/>
      <c r="F11" s="139">
        <v>291900.03000000003</v>
      </c>
      <c r="G11" s="139">
        <v>291900.03000000003</v>
      </c>
      <c r="H11" s="140">
        <v>0</v>
      </c>
      <c r="I11" s="140">
        <v>100</v>
      </c>
    </row>
    <row r="12" spans="1:11" ht="14.25" x14ac:dyDescent="0.2">
      <c r="A12" s="228" t="s">
        <v>149</v>
      </c>
      <c r="B12" s="228"/>
      <c r="C12" s="141" t="s">
        <v>150</v>
      </c>
      <c r="D12" s="233">
        <v>0</v>
      </c>
      <c r="E12" s="233"/>
      <c r="F12" s="142">
        <v>291900.03000000003</v>
      </c>
      <c r="G12" s="142">
        <v>291900.03000000003</v>
      </c>
      <c r="H12" s="143">
        <v>0</v>
      </c>
      <c r="I12" s="143">
        <v>100</v>
      </c>
    </row>
    <row r="13" spans="1:11" ht="15" x14ac:dyDescent="0.2">
      <c r="A13" s="231" t="s">
        <v>158</v>
      </c>
      <c r="B13" s="231"/>
      <c r="C13" s="138" t="s">
        <v>159</v>
      </c>
      <c r="D13" s="232">
        <v>0</v>
      </c>
      <c r="E13" s="232"/>
      <c r="F13" s="139">
        <v>58099.97</v>
      </c>
      <c r="G13" s="139">
        <v>58099.97</v>
      </c>
      <c r="H13" s="140">
        <v>0</v>
      </c>
      <c r="I13" s="140">
        <v>100</v>
      </c>
    </row>
    <row r="14" spans="1:11" ht="28.5" x14ac:dyDescent="0.2">
      <c r="A14" s="228" t="s">
        <v>160</v>
      </c>
      <c r="B14" s="228"/>
      <c r="C14" s="141" t="s">
        <v>161</v>
      </c>
      <c r="D14" s="233">
        <v>0</v>
      </c>
      <c r="E14" s="233"/>
      <c r="F14" s="142">
        <v>58099.97</v>
      </c>
      <c r="G14" s="142">
        <v>58099.97</v>
      </c>
      <c r="H14" s="143">
        <v>0</v>
      </c>
      <c r="I14" s="143">
        <v>100</v>
      </c>
    </row>
    <row r="15" spans="1:11" ht="14.25" x14ac:dyDescent="0.2">
      <c r="A15" s="240" t="s">
        <v>145</v>
      </c>
      <c r="B15" s="240"/>
      <c r="C15" s="135" t="s">
        <v>308</v>
      </c>
      <c r="D15" s="237">
        <v>2051631.43</v>
      </c>
      <c r="E15" s="237"/>
      <c r="F15" s="136">
        <v>2339015.79</v>
      </c>
      <c r="G15" s="136">
        <v>2061444.74</v>
      </c>
      <c r="H15" s="137">
        <v>100.47831739446494</v>
      </c>
      <c r="I15" s="137">
        <v>88.132998024780321</v>
      </c>
    </row>
    <row r="16" spans="1:11" ht="15" x14ac:dyDescent="0.2">
      <c r="A16" s="231" t="s">
        <v>143</v>
      </c>
      <c r="B16" s="231"/>
      <c r="C16" s="138" t="s">
        <v>144</v>
      </c>
      <c r="D16" s="232">
        <v>2051631.43</v>
      </c>
      <c r="E16" s="232"/>
      <c r="F16" s="139">
        <v>2339015.79</v>
      </c>
      <c r="G16" s="139">
        <v>2061444.74</v>
      </c>
      <c r="H16" s="140">
        <v>100.47831739446494</v>
      </c>
      <c r="I16" s="140">
        <v>88.132998024780321</v>
      </c>
    </row>
    <row r="17" spans="1:9" ht="15" x14ac:dyDescent="0.2">
      <c r="A17" s="231" t="s">
        <v>145</v>
      </c>
      <c r="B17" s="231"/>
      <c r="C17" s="138" t="s">
        <v>146</v>
      </c>
      <c r="D17" s="232">
        <v>1532921.06</v>
      </c>
      <c r="E17" s="232"/>
      <c r="F17" s="139">
        <v>1653071.23</v>
      </c>
      <c r="G17" s="139">
        <v>1308219.5</v>
      </c>
      <c r="H17" s="140">
        <v>85.341609175882809</v>
      </c>
      <c r="I17" s="140">
        <v>79.138725316754801</v>
      </c>
    </row>
    <row r="18" spans="1:9" ht="15" x14ac:dyDescent="0.2">
      <c r="A18" s="231" t="s">
        <v>147</v>
      </c>
      <c r="B18" s="231"/>
      <c r="C18" s="138" t="s">
        <v>148</v>
      </c>
      <c r="D18" s="232">
        <v>1188370.8600000001</v>
      </c>
      <c r="E18" s="232"/>
      <c r="F18" s="139">
        <v>1258571.23</v>
      </c>
      <c r="G18" s="139">
        <v>989241.72</v>
      </c>
      <c r="H18" s="140">
        <v>83.243518778304605</v>
      </c>
      <c r="I18" s="140">
        <v>78.600376078833463</v>
      </c>
    </row>
    <row r="19" spans="1:9" ht="14.25" x14ac:dyDescent="0.2">
      <c r="A19" s="228" t="s">
        <v>149</v>
      </c>
      <c r="B19" s="228"/>
      <c r="C19" s="141" t="s">
        <v>150</v>
      </c>
      <c r="D19" s="233">
        <v>1051658.27</v>
      </c>
      <c r="E19" s="233"/>
      <c r="F19" s="142">
        <v>1118571.23</v>
      </c>
      <c r="G19" s="142">
        <v>850503.39</v>
      </c>
      <c r="H19" s="143">
        <v>80.872600374264167</v>
      </c>
      <c r="I19" s="143">
        <v>76.034799321631041</v>
      </c>
    </row>
    <row r="20" spans="1:9" ht="14.25" x14ac:dyDescent="0.2">
      <c r="A20" s="228" t="s">
        <v>151</v>
      </c>
      <c r="B20" s="228"/>
      <c r="C20" s="141" t="s">
        <v>152</v>
      </c>
      <c r="D20" s="233">
        <v>136712.59</v>
      </c>
      <c r="E20" s="233"/>
      <c r="F20" s="142">
        <v>140000</v>
      </c>
      <c r="G20" s="142">
        <v>138738.32999999999</v>
      </c>
      <c r="H20" s="143">
        <v>101.48175087605318</v>
      </c>
      <c r="I20" s="143">
        <v>99.098807142857126</v>
      </c>
    </row>
    <row r="21" spans="1:9" ht="14.25" x14ac:dyDescent="0.2">
      <c r="A21" s="244" t="s">
        <v>153</v>
      </c>
      <c r="B21" s="245"/>
      <c r="C21" s="141" t="s">
        <v>154</v>
      </c>
      <c r="D21" s="246">
        <v>0</v>
      </c>
      <c r="E21" s="247"/>
      <c r="F21" s="142">
        <v>0</v>
      </c>
      <c r="G21" s="142">
        <v>0</v>
      </c>
      <c r="H21" s="143">
        <v>0</v>
      </c>
      <c r="I21" s="143">
        <v>0</v>
      </c>
    </row>
    <row r="22" spans="1:9" ht="15" x14ac:dyDescent="0.2">
      <c r="A22" s="231" t="s">
        <v>155</v>
      </c>
      <c r="B22" s="231"/>
      <c r="C22" s="138" t="s">
        <v>156</v>
      </c>
      <c r="D22" s="232">
        <v>141567.64000000001</v>
      </c>
      <c r="E22" s="232"/>
      <c r="F22" s="139">
        <v>180000</v>
      </c>
      <c r="G22" s="139">
        <v>167005.21</v>
      </c>
      <c r="H22" s="140">
        <v>117.96849195197433</v>
      </c>
      <c r="I22" s="140">
        <v>92.780672222222222</v>
      </c>
    </row>
    <row r="23" spans="1:9" ht="14.25" x14ac:dyDescent="0.2">
      <c r="A23" s="228" t="s">
        <v>157</v>
      </c>
      <c r="B23" s="228"/>
      <c r="C23" s="141" t="s">
        <v>156</v>
      </c>
      <c r="D23" s="233">
        <v>141567.64000000001</v>
      </c>
      <c r="E23" s="233"/>
      <c r="F23" s="142">
        <v>180000</v>
      </c>
      <c r="G23" s="142">
        <v>167005.21</v>
      </c>
      <c r="H23" s="143">
        <v>117.96849195197433</v>
      </c>
      <c r="I23" s="143">
        <v>92.780672222222222</v>
      </c>
    </row>
    <row r="24" spans="1:9" ht="15" x14ac:dyDescent="0.2">
      <c r="A24" s="231" t="s">
        <v>158</v>
      </c>
      <c r="B24" s="231"/>
      <c r="C24" s="138" t="s">
        <v>159</v>
      </c>
      <c r="D24" s="232">
        <v>202982.56</v>
      </c>
      <c r="E24" s="232"/>
      <c r="F24" s="139">
        <v>214500</v>
      </c>
      <c r="G24" s="139">
        <v>151972.57</v>
      </c>
      <c r="H24" s="140">
        <v>74.869767136644654</v>
      </c>
      <c r="I24" s="140">
        <v>70.849682983682982</v>
      </c>
    </row>
    <row r="25" spans="1:9" ht="28.5" x14ac:dyDescent="0.2">
      <c r="A25" s="228" t="s">
        <v>160</v>
      </c>
      <c r="B25" s="228"/>
      <c r="C25" s="141" t="s">
        <v>161</v>
      </c>
      <c r="D25" s="233">
        <v>202982.56</v>
      </c>
      <c r="E25" s="233"/>
      <c r="F25" s="142">
        <v>214500</v>
      </c>
      <c r="G25" s="142">
        <v>151972.57</v>
      </c>
      <c r="H25" s="143">
        <v>74.869767136644654</v>
      </c>
      <c r="I25" s="143">
        <v>70.849682983682982</v>
      </c>
    </row>
    <row r="26" spans="1:9" ht="15" x14ac:dyDescent="0.2">
      <c r="A26" s="231" t="s">
        <v>162</v>
      </c>
      <c r="B26" s="231"/>
      <c r="C26" s="138" t="s">
        <v>163</v>
      </c>
      <c r="D26" s="232">
        <v>511681.54</v>
      </c>
      <c r="E26" s="232"/>
      <c r="F26" s="139">
        <v>681844.56</v>
      </c>
      <c r="G26" s="139">
        <v>745080.73</v>
      </c>
      <c r="H26" s="140">
        <v>145.61415094240061</v>
      </c>
      <c r="I26" s="140">
        <v>109.27427946334278</v>
      </c>
    </row>
    <row r="27" spans="1:9" ht="15" x14ac:dyDescent="0.2">
      <c r="A27" s="231" t="s">
        <v>164</v>
      </c>
      <c r="B27" s="231"/>
      <c r="C27" s="138" t="s">
        <v>165</v>
      </c>
      <c r="D27" s="232">
        <v>10183.700000000001</v>
      </c>
      <c r="E27" s="232"/>
      <c r="F27" s="139">
        <v>11500</v>
      </c>
      <c r="G27" s="139">
        <v>25880.22</v>
      </c>
      <c r="H27" s="140">
        <v>254.13376277777229</v>
      </c>
      <c r="I27" s="140">
        <v>225.04539130434782</v>
      </c>
    </row>
    <row r="28" spans="1:9" ht="28.5" x14ac:dyDescent="0.2">
      <c r="A28" s="228" t="s">
        <v>168</v>
      </c>
      <c r="B28" s="228"/>
      <c r="C28" s="141" t="s">
        <v>169</v>
      </c>
      <c r="D28" s="233">
        <v>0</v>
      </c>
      <c r="E28" s="233"/>
      <c r="F28" s="142">
        <v>5000</v>
      </c>
      <c r="G28" s="142">
        <v>9311.8799999999992</v>
      </c>
      <c r="H28" s="143">
        <v>0</v>
      </c>
      <c r="I28" s="143">
        <v>186.23759999999999</v>
      </c>
    </row>
    <row r="29" spans="1:9" ht="14.25" x14ac:dyDescent="0.2">
      <c r="A29" s="228" t="s">
        <v>170</v>
      </c>
      <c r="B29" s="228"/>
      <c r="C29" s="141" t="s">
        <v>171</v>
      </c>
      <c r="D29" s="233">
        <v>10183.700000000001</v>
      </c>
      <c r="E29" s="233"/>
      <c r="F29" s="142">
        <v>6500</v>
      </c>
      <c r="G29" s="142">
        <v>16558.34</v>
      </c>
      <c r="H29" s="143">
        <v>162.59650225360133</v>
      </c>
      <c r="I29" s="143">
        <v>254.7436923076923</v>
      </c>
    </row>
    <row r="30" spans="1:9" ht="14.25" x14ac:dyDescent="0.2">
      <c r="A30" s="228" t="s">
        <v>172</v>
      </c>
      <c r="B30" s="228"/>
      <c r="C30" s="141" t="s">
        <v>173</v>
      </c>
      <c r="D30" s="233">
        <v>0</v>
      </c>
      <c r="E30" s="233"/>
      <c r="F30" s="142">
        <v>0</v>
      </c>
      <c r="G30" s="142">
        <v>10</v>
      </c>
      <c r="H30" s="143">
        <v>0</v>
      </c>
      <c r="I30" s="143">
        <v>0</v>
      </c>
    </row>
    <row r="31" spans="1:9" ht="15" x14ac:dyDescent="0.2">
      <c r="A31" s="231" t="s">
        <v>174</v>
      </c>
      <c r="B31" s="231"/>
      <c r="C31" s="138" t="s">
        <v>175</v>
      </c>
      <c r="D31" s="232">
        <v>268377.01</v>
      </c>
      <c r="E31" s="232"/>
      <c r="F31" s="139">
        <v>67000</v>
      </c>
      <c r="G31" s="139">
        <v>62767.29</v>
      </c>
      <c r="H31" s="140">
        <v>23.387729820821836</v>
      </c>
      <c r="I31" s="140">
        <v>93.682522388059695</v>
      </c>
    </row>
    <row r="32" spans="1:9" ht="28.5" x14ac:dyDescent="0.2">
      <c r="A32" s="228" t="s">
        <v>176</v>
      </c>
      <c r="B32" s="228"/>
      <c r="C32" s="141" t="s">
        <v>177</v>
      </c>
      <c r="D32" s="233">
        <v>55232.93</v>
      </c>
      <c r="E32" s="233"/>
      <c r="F32" s="142">
        <v>67000</v>
      </c>
      <c r="G32" s="142">
        <v>62767.29</v>
      </c>
      <c r="H32" s="143">
        <v>113.64106521236515</v>
      </c>
      <c r="I32" s="143">
        <v>93.682522388059695</v>
      </c>
    </row>
    <row r="33" spans="1:9" ht="14.25" x14ac:dyDescent="0.2">
      <c r="A33" s="228" t="s">
        <v>178</v>
      </c>
      <c r="B33" s="228"/>
      <c r="C33" s="141" t="s">
        <v>179</v>
      </c>
      <c r="D33" s="233">
        <v>213144.08</v>
      </c>
      <c r="E33" s="233"/>
      <c r="F33" s="142">
        <v>0</v>
      </c>
      <c r="G33" s="142">
        <v>0</v>
      </c>
      <c r="H33" s="143">
        <v>0</v>
      </c>
      <c r="I33" s="143">
        <v>0</v>
      </c>
    </row>
    <row r="34" spans="1:9" ht="15" x14ac:dyDescent="0.2">
      <c r="A34" s="231" t="s">
        <v>185</v>
      </c>
      <c r="B34" s="231"/>
      <c r="C34" s="138" t="s">
        <v>186</v>
      </c>
      <c r="D34" s="232">
        <v>179688.84</v>
      </c>
      <c r="E34" s="232"/>
      <c r="F34" s="139">
        <v>142200</v>
      </c>
      <c r="G34" s="139">
        <v>273411.15000000002</v>
      </c>
      <c r="H34" s="140">
        <v>152.15811399305599</v>
      </c>
      <c r="I34" s="140">
        <v>192.27225738396623</v>
      </c>
    </row>
    <row r="35" spans="1:9" ht="14.25" x14ac:dyDescent="0.2">
      <c r="A35" s="228" t="s">
        <v>197</v>
      </c>
      <c r="B35" s="228"/>
      <c r="C35" s="141" t="s">
        <v>198</v>
      </c>
      <c r="D35" s="233">
        <v>80905.490000000005</v>
      </c>
      <c r="E35" s="233"/>
      <c r="F35" s="142">
        <v>30000</v>
      </c>
      <c r="G35" s="142">
        <v>117979.76</v>
      </c>
      <c r="H35" s="143">
        <v>145.82417089371808</v>
      </c>
      <c r="I35" s="143">
        <v>393.26586666666662</v>
      </c>
    </row>
    <row r="36" spans="1:9" ht="14.25" x14ac:dyDescent="0.2">
      <c r="A36" s="228" t="s">
        <v>199</v>
      </c>
      <c r="B36" s="228"/>
      <c r="C36" s="141" t="s">
        <v>200</v>
      </c>
      <c r="D36" s="233">
        <v>41789.93</v>
      </c>
      <c r="E36" s="233"/>
      <c r="F36" s="142">
        <v>35000</v>
      </c>
      <c r="G36" s="142">
        <v>90534.65</v>
      </c>
      <c r="H36" s="143">
        <v>216.64226286093322</v>
      </c>
      <c r="I36" s="143">
        <v>258.67042857142854</v>
      </c>
    </row>
    <row r="37" spans="1:9" ht="14.25" x14ac:dyDescent="0.2">
      <c r="A37" s="228" t="s">
        <v>201</v>
      </c>
      <c r="B37" s="228"/>
      <c r="C37" s="141" t="s">
        <v>202</v>
      </c>
      <c r="D37" s="233">
        <v>56993.42</v>
      </c>
      <c r="E37" s="233"/>
      <c r="F37" s="142">
        <v>77200</v>
      </c>
      <c r="G37" s="142">
        <v>59065.49</v>
      </c>
      <c r="H37" s="143">
        <v>103.63563021836556</v>
      </c>
      <c r="I37" s="143">
        <v>76.509702072538857</v>
      </c>
    </row>
    <row r="38" spans="1:9" ht="14.25" x14ac:dyDescent="0.2">
      <c r="A38" s="228" t="s">
        <v>203</v>
      </c>
      <c r="B38" s="228"/>
      <c r="C38" s="141" t="s">
        <v>204</v>
      </c>
      <c r="D38" s="233">
        <v>0</v>
      </c>
      <c r="E38" s="233"/>
      <c r="F38" s="142">
        <v>0</v>
      </c>
      <c r="G38" s="142">
        <v>5831.25</v>
      </c>
      <c r="H38" s="143">
        <v>0</v>
      </c>
      <c r="I38" s="143">
        <v>0</v>
      </c>
    </row>
    <row r="39" spans="1:9" ht="45" x14ac:dyDescent="0.2">
      <c r="A39" s="231" t="s">
        <v>205</v>
      </c>
      <c r="B39" s="231"/>
      <c r="C39" s="138" t="s">
        <v>206</v>
      </c>
      <c r="D39" s="232">
        <v>0</v>
      </c>
      <c r="E39" s="232"/>
      <c r="F39" s="139">
        <v>400000</v>
      </c>
      <c r="G39" s="139">
        <v>341144.13</v>
      </c>
      <c r="H39" s="140">
        <v>0</v>
      </c>
      <c r="I39" s="140">
        <v>85.286032500000005</v>
      </c>
    </row>
    <row r="40" spans="1:9" ht="28.5" x14ac:dyDescent="0.2">
      <c r="A40" s="228" t="s">
        <v>207</v>
      </c>
      <c r="B40" s="228"/>
      <c r="C40" s="141" t="s">
        <v>208</v>
      </c>
      <c r="D40" s="233">
        <v>0</v>
      </c>
      <c r="E40" s="233"/>
      <c r="F40" s="142">
        <v>400000</v>
      </c>
      <c r="G40" s="142">
        <v>341144.13</v>
      </c>
      <c r="H40" s="143">
        <v>0</v>
      </c>
      <c r="I40" s="143">
        <v>85.286032500000005</v>
      </c>
    </row>
    <row r="41" spans="1:9" ht="30" x14ac:dyDescent="0.2">
      <c r="A41" s="231" t="s">
        <v>211</v>
      </c>
      <c r="B41" s="231"/>
      <c r="C41" s="138" t="s">
        <v>212</v>
      </c>
      <c r="D41" s="232">
        <v>53431.99</v>
      </c>
      <c r="E41" s="232"/>
      <c r="F41" s="139">
        <v>61144.56</v>
      </c>
      <c r="G41" s="139">
        <v>41877.94</v>
      </c>
      <c r="H41" s="140">
        <v>78.376156306362546</v>
      </c>
      <c r="I41" s="140">
        <v>68.490050464015113</v>
      </c>
    </row>
    <row r="42" spans="1:9" ht="28.5" x14ac:dyDescent="0.2">
      <c r="A42" s="228" t="s">
        <v>213</v>
      </c>
      <c r="B42" s="228"/>
      <c r="C42" s="141" t="s">
        <v>214</v>
      </c>
      <c r="D42" s="233">
        <v>11989.17</v>
      </c>
      <c r="E42" s="233"/>
      <c r="F42" s="142">
        <v>12000</v>
      </c>
      <c r="G42" s="142">
        <v>12127.92</v>
      </c>
      <c r="H42" s="143">
        <v>101.15729445824856</v>
      </c>
      <c r="I42" s="143">
        <v>101.066</v>
      </c>
    </row>
    <row r="43" spans="1:9" ht="14.25" x14ac:dyDescent="0.2">
      <c r="A43" s="228" t="s">
        <v>215</v>
      </c>
      <c r="B43" s="228"/>
      <c r="C43" s="141" t="s">
        <v>216</v>
      </c>
      <c r="D43" s="233">
        <v>16614.36</v>
      </c>
      <c r="E43" s="233"/>
      <c r="F43" s="142">
        <v>26544.560000000001</v>
      </c>
      <c r="G43" s="142">
        <v>8745.5499999999993</v>
      </c>
      <c r="H43" s="143">
        <v>52.638500670504307</v>
      </c>
      <c r="I43" s="143">
        <v>32.946675326319216</v>
      </c>
    </row>
    <row r="44" spans="1:9" ht="14.25" x14ac:dyDescent="0.2">
      <c r="A44" s="228" t="s">
        <v>217</v>
      </c>
      <c r="B44" s="228"/>
      <c r="C44" s="141" t="s">
        <v>218</v>
      </c>
      <c r="D44" s="233">
        <v>1068.1300000000001</v>
      </c>
      <c r="E44" s="233"/>
      <c r="F44" s="142">
        <v>1000</v>
      </c>
      <c r="G44" s="142">
        <v>463.88</v>
      </c>
      <c r="H44" s="143">
        <v>43.429170606574104</v>
      </c>
      <c r="I44" s="143">
        <v>46.387999999999998</v>
      </c>
    </row>
    <row r="45" spans="1:9" ht="14.25" x14ac:dyDescent="0.2">
      <c r="A45" s="228" t="s">
        <v>219</v>
      </c>
      <c r="B45" s="228"/>
      <c r="C45" s="141" t="s">
        <v>220</v>
      </c>
      <c r="D45" s="233">
        <v>4249.13</v>
      </c>
      <c r="E45" s="233"/>
      <c r="F45" s="142">
        <v>6600</v>
      </c>
      <c r="G45" s="142">
        <v>3981.23</v>
      </c>
      <c r="H45" s="143">
        <v>93.6951799544848</v>
      </c>
      <c r="I45" s="143">
        <v>60.321666666666665</v>
      </c>
    </row>
    <row r="46" spans="1:9" ht="14.25" x14ac:dyDescent="0.2">
      <c r="A46" s="228" t="s">
        <v>221</v>
      </c>
      <c r="B46" s="228"/>
      <c r="C46" s="141" t="s">
        <v>222</v>
      </c>
      <c r="D46" s="233">
        <v>16086.16</v>
      </c>
      <c r="E46" s="233"/>
      <c r="F46" s="142">
        <v>12000</v>
      </c>
      <c r="G46" s="142">
        <v>15256.09</v>
      </c>
      <c r="H46" s="143">
        <v>94.839849908244105</v>
      </c>
      <c r="I46" s="143">
        <v>127.13408333333332</v>
      </c>
    </row>
    <row r="47" spans="1:9" ht="14.25" x14ac:dyDescent="0.2">
      <c r="A47" s="228" t="s">
        <v>223</v>
      </c>
      <c r="B47" s="228"/>
      <c r="C47" s="147" t="s">
        <v>212</v>
      </c>
      <c r="D47" s="233">
        <v>3425.04</v>
      </c>
      <c r="E47" s="233"/>
      <c r="F47" s="142">
        <v>3000</v>
      </c>
      <c r="G47" s="142">
        <v>1303.27</v>
      </c>
      <c r="H47" s="143">
        <v>38.051234438137953</v>
      </c>
      <c r="I47" s="143">
        <v>43.44233333333333</v>
      </c>
    </row>
    <row r="48" spans="1:9" ht="15" x14ac:dyDescent="0.2">
      <c r="A48" s="231" t="s">
        <v>224</v>
      </c>
      <c r="B48" s="231"/>
      <c r="C48" s="138" t="s">
        <v>225</v>
      </c>
      <c r="D48" s="232">
        <v>4328.83</v>
      </c>
      <c r="E48" s="232"/>
      <c r="F48" s="139">
        <v>3550</v>
      </c>
      <c r="G48" s="139">
        <v>5355.41</v>
      </c>
      <c r="H48" s="140">
        <v>123.71495300115734</v>
      </c>
      <c r="I48" s="140">
        <v>150.85661971830987</v>
      </c>
    </row>
    <row r="49" spans="1:9" ht="15" x14ac:dyDescent="0.2">
      <c r="A49" s="231" t="s">
        <v>226</v>
      </c>
      <c r="B49" s="231"/>
      <c r="C49" s="138" t="s">
        <v>227</v>
      </c>
      <c r="D49" s="232">
        <v>4328.83</v>
      </c>
      <c r="E49" s="232"/>
      <c r="F49" s="139">
        <v>3550</v>
      </c>
      <c r="G49" s="139">
        <v>5355.41</v>
      </c>
      <c r="H49" s="140">
        <v>123.71495300115734</v>
      </c>
      <c r="I49" s="140">
        <v>150.85661971830987</v>
      </c>
    </row>
    <row r="50" spans="1:9" ht="28.5" x14ac:dyDescent="0.2">
      <c r="A50" s="228" t="s">
        <v>228</v>
      </c>
      <c r="B50" s="228"/>
      <c r="C50" s="141" t="s">
        <v>229</v>
      </c>
      <c r="D50" s="233">
        <v>4322.17</v>
      </c>
      <c r="E50" s="233"/>
      <c r="F50" s="142">
        <v>3000</v>
      </c>
      <c r="G50" s="142">
        <v>5331.75</v>
      </c>
      <c r="H50" s="143">
        <v>123.35817425043439</v>
      </c>
      <c r="I50" s="143">
        <v>177.72499999999999</v>
      </c>
    </row>
    <row r="51" spans="1:9" ht="28.5" x14ac:dyDescent="0.2">
      <c r="A51" s="228" t="s">
        <v>230</v>
      </c>
      <c r="B51" s="228"/>
      <c r="C51" s="141" t="s">
        <v>231</v>
      </c>
      <c r="D51" s="233">
        <v>0</v>
      </c>
      <c r="E51" s="233"/>
      <c r="F51" s="142">
        <v>500</v>
      </c>
      <c r="G51" s="142">
        <v>0</v>
      </c>
      <c r="H51" s="143">
        <v>0</v>
      </c>
      <c r="I51" s="143">
        <v>0</v>
      </c>
    </row>
    <row r="52" spans="1:9" ht="14.25" x14ac:dyDescent="0.2">
      <c r="A52" s="228" t="s">
        <v>232</v>
      </c>
      <c r="B52" s="228"/>
      <c r="C52" s="141" t="s">
        <v>233</v>
      </c>
      <c r="D52" s="233">
        <v>6.66</v>
      </c>
      <c r="E52" s="233"/>
      <c r="F52" s="142">
        <v>50</v>
      </c>
      <c r="G52" s="142">
        <v>23.66</v>
      </c>
      <c r="H52" s="143">
        <v>355.25525525525524</v>
      </c>
      <c r="I52" s="143">
        <v>47.32</v>
      </c>
    </row>
    <row r="53" spans="1:9" ht="30" x14ac:dyDescent="0.2">
      <c r="A53" s="231" t="s">
        <v>249</v>
      </c>
      <c r="B53" s="231"/>
      <c r="C53" s="138" t="s">
        <v>250</v>
      </c>
      <c r="D53" s="232">
        <v>2700</v>
      </c>
      <c r="E53" s="232"/>
      <c r="F53" s="139">
        <v>0</v>
      </c>
      <c r="G53" s="139">
        <v>2789.1</v>
      </c>
      <c r="H53" s="140">
        <v>103.3</v>
      </c>
      <c r="I53" s="140">
        <v>0</v>
      </c>
    </row>
    <row r="54" spans="1:9" ht="30" x14ac:dyDescent="0.2">
      <c r="A54" s="231" t="s">
        <v>251</v>
      </c>
      <c r="B54" s="231"/>
      <c r="C54" s="138" t="s">
        <v>252</v>
      </c>
      <c r="D54" s="232">
        <v>2700</v>
      </c>
      <c r="E54" s="232"/>
      <c r="F54" s="139">
        <v>0</v>
      </c>
      <c r="G54" s="139">
        <v>2789.1</v>
      </c>
      <c r="H54" s="140">
        <v>103.3</v>
      </c>
      <c r="I54" s="140">
        <v>0</v>
      </c>
    </row>
    <row r="55" spans="1:9" ht="14.25" x14ac:dyDescent="0.2">
      <c r="A55" s="228" t="s">
        <v>253</v>
      </c>
      <c r="B55" s="228"/>
      <c r="C55" s="147" t="s">
        <v>254</v>
      </c>
      <c r="D55" s="233">
        <v>2700</v>
      </c>
      <c r="E55" s="233"/>
      <c r="F55" s="142">
        <v>0</v>
      </c>
      <c r="G55" s="142">
        <v>2789.1</v>
      </c>
      <c r="H55" s="143">
        <v>103.3</v>
      </c>
      <c r="I55" s="143">
        <v>0</v>
      </c>
    </row>
    <row r="56" spans="1:9" ht="15" x14ac:dyDescent="0.2">
      <c r="A56" s="231" t="s">
        <v>255</v>
      </c>
      <c r="B56" s="231"/>
      <c r="C56" s="138" t="s">
        <v>256</v>
      </c>
      <c r="D56" s="232">
        <v>0</v>
      </c>
      <c r="E56" s="232"/>
      <c r="F56" s="139">
        <v>550</v>
      </c>
      <c r="G56" s="139">
        <v>0</v>
      </c>
      <c r="H56" s="140">
        <v>0</v>
      </c>
      <c r="I56" s="140">
        <v>0</v>
      </c>
    </row>
    <row r="57" spans="1:9" ht="15" x14ac:dyDescent="0.2">
      <c r="A57" s="231" t="s">
        <v>257</v>
      </c>
      <c r="B57" s="231"/>
      <c r="C57" s="138" t="s">
        <v>117</v>
      </c>
      <c r="D57" s="232">
        <v>0</v>
      </c>
      <c r="E57" s="232"/>
      <c r="F57" s="139">
        <v>550</v>
      </c>
      <c r="G57" s="139">
        <v>0</v>
      </c>
      <c r="H57" s="140">
        <v>0</v>
      </c>
      <c r="I57" s="140">
        <v>0</v>
      </c>
    </row>
    <row r="58" spans="1:9" ht="14.25" x14ac:dyDescent="0.2">
      <c r="A58" s="228" t="s">
        <v>258</v>
      </c>
      <c r="B58" s="228"/>
      <c r="C58" s="141" t="s">
        <v>259</v>
      </c>
      <c r="D58" s="233">
        <v>0</v>
      </c>
      <c r="E58" s="233"/>
      <c r="F58" s="142">
        <v>550</v>
      </c>
      <c r="G58" s="142">
        <v>0</v>
      </c>
      <c r="H58" s="143">
        <v>0</v>
      </c>
      <c r="I58" s="143">
        <v>0</v>
      </c>
    </row>
    <row r="59" spans="1:9" ht="14.25" x14ac:dyDescent="0.2">
      <c r="A59" s="240" t="s">
        <v>263</v>
      </c>
      <c r="B59" s="240"/>
      <c r="C59" s="135" t="s">
        <v>309</v>
      </c>
      <c r="D59" s="237">
        <v>3878400.58</v>
      </c>
      <c r="E59" s="237"/>
      <c r="F59" s="136">
        <v>3246852.98</v>
      </c>
      <c r="G59" s="136">
        <v>3543118.61</v>
      </c>
      <c r="H59" s="137">
        <v>91.355148518464802</v>
      </c>
      <c r="I59" s="137">
        <v>109.12470111289116</v>
      </c>
    </row>
    <row r="60" spans="1:9" ht="15" x14ac:dyDescent="0.2">
      <c r="A60" s="231" t="s">
        <v>143</v>
      </c>
      <c r="B60" s="231"/>
      <c r="C60" s="138" t="s">
        <v>144</v>
      </c>
      <c r="D60" s="232">
        <v>3878400.58</v>
      </c>
      <c r="E60" s="232"/>
      <c r="F60" s="139">
        <v>3246852.98</v>
      </c>
      <c r="G60" s="139">
        <v>3543118.61</v>
      </c>
      <c r="H60" s="140">
        <v>91.355148518464802</v>
      </c>
      <c r="I60" s="140">
        <v>109.12470111289116</v>
      </c>
    </row>
    <row r="61" spans="1:9" ht="15" x14ac:dyDescent="0.2">
      <c r="A61" s="231" t="s">
        <v>145</v>
      </c>
      <c r="B61" s="231"/>
      <c r="C61" s="138" t="s">
        <v>146</v>
      </c>
      <c r="D61" s="232">
        <v>2473988.4300000002</v>
      </c>
      <c r="E61" s="232"/>
      <c r="F61" s="139">
        <v>2429500</v>
      </c>
      <c r="G61" s="139">
        <v>2625353.7400000002</v>
      </c>
      <c r="H61" s="140">
        <v>106.11827073095891</v>
      </c>
      <c r="I61" s="140">
        <v>108.06148343280509</v>
      </c>
    </row>
    <row r="62" spans="1:9" ht="15" x14ac:dyDescent="0.2">
      <c r="A62" s="231" t="s">
        <v>147</v>
      </c>
      <c r="B62" s="231"/>
      <c r="C62" s="138" t="s">
        <v>148</v>
      </c>
      <c r="D62" s="232">
        <v>2132211.41</v>
      </c>
      <c r="E62" s="232"/>
      <c r="F62" s="139">
        <v>2099500</v>
      </c>
      <c r="G62" s="139">
        <v>2254259.0299999998</v>
      </c>
      <c r="H62" s="140">
        <v>105.72399244407008</v>
      </c>
      <c r="I62" s="140">
        <v>107.37123267444629</v>
      </c>
    </row>
    <row r="63" spans="1:9" ht="14.25" x14ac:dyDescent="0.2">
      <c r="A63" s="228" t="s">
        <v>149</v>
      </c>
      <c r="B63" s="228"/>
      <c r="C63" s="141" t="s">
        <v>150</v>
      </c>
      <c r="D63" s="233">
        <v>2068355.07</v>
      </c>
      <c r="E63" s="233"/>
      <c r="F63" s="142">
        <v>2000000</v>
      </c>
      <c r="G63" s="142">
        <v>2254259.0299999998</v>
      </c>
      <c r="H63" s="143">
        <v>108.98800997451565</v>
      </c>
      <c r="I63" s="143">
        <v>112.7129515</v>
      </c>
    </row>
    <row r="64" spans="1:9" ht="14.25" x14ac:dyDescent="0.2">
      <c r="A64" s="228" t="s">
        <v>153</v>
      </c>
      <c r="B64" s="228"/>
      <c r="C64" s="141" t="s">
        <v>154</v>
      </c>
      <c r="D64" s="233">
        <v>63856.34</v>
      </c>
      <c r="E64" s="233"/>
      <c r="F64" s="142">
        <v>99500</v>
      </c>
      <c r="G64" s="142">
        <v>0</v>
      </c>
      <c r="H64" s="143">
        <v>0</v>
      </c>
      <c r="I64" s="143">
        <v>0</v>
      </c>
    </row>
    <row r="65" spans="1:9" ht="15" x14ac:dyDescent="0.2">
      <c r="A65" s="231" t="s">
        <v>158</v>
      </c>
      <c r="B65" s="231"/>
      <c r="C65" s="138" t="s">
        <v>159</v>
      </c>
      <c r="D65" s="232">
        <v>341777.02</v>
      </c>
      <c r="E65" s="232"/>
      <c r="F65" s="139">
        <v>330000</v>
      </c>
      <c r="G65" s="139">
        <v>371094.71</v>
      </c>
      <c r="H65" s="140">
        <v>108.57801674319705</v>
      </c>
      <c r="I65" s="140">
        <v>112.45294242424242</v>
      </c>
    </row>
    <row r="66" spans="1:9" ht="28.5" x14ac:dyDescent="0.2">
      <c r="A66" s="228" t="s">
        <v>160</v>
      </c>
      <c r="B66" s="228"/>
      <c r="C66" s="141" t="s">
        <v>161</v>
      </c>
      <c r="D66" s="233">
        <v>341777.02</v>
      </c>
      <c r="E66" s="233"/>
      <c r="F66" s="142">
        <v>330000</v>
      </c>
      <c r="G66" s="142">
        <v>371094.71</v>
      </c>
      <c r="H66" s="143">
        <v>108.57801674319705</v>
      </c>
      <c r="I66" s="143">
        <v>112.45294242424242</v>
      </c>
    </row>
    <row r="67" spans="1:9" ht="15" x14ac:dyDescent="0.2">
      <c r="A67" s="231" t="s">
        <v>162</v>
      </c>
      <c r="B67" s="231"/>
      <c r="C67" s="138" t="s">
        <v>163</v>
      </c>
      <c r="D67" s="232">
        <v>1404412.15</v>
      </c>
      <c r="E67" s="232"/>
      <c r="F67" s="139">
        <v>817352.98</v>
      </c>
      <c r="G67" s="139">
        <v>917764.87</v>
      </c>
      <c r="H67" s="140">
        <v>65.348684857219439</v>
      </c>
      <c r="I67" s="140">
        <v>112.2850093481032</v>
      </c>
    </row>
    <row r="68" spans="1:9" ht="15" x14ac:dyDescent="0.2">
      <c r="A68" s="231" t="s">
        <v>164</v>
      </c>
      <c r="B68" s="231"/>
      <c r="C68" s="138" t="s">
        <v>165</v>
      </c>
      <c r="D68" s="232">
        <v>82346.960000000006</v>
      </c>
      <c r="E68" s="232"/>
      <c r="F68" s="139">
        <v>68000</v>
      </c>
      <c r="G68" s="139">
        <v>86524.73</v>
      </c>
      <c r="H68" s="140">
        <v>105.07337490054277</v>
      </c>
      <c r="I68" s="140">
        <v>127.24225</v>
      </c>
    </row>
    <row r="69" spans="1:9" ht="14.25" x14ac:dyDescent="0.2">
      <c r="A69" s="228" t="s">
        <v>166</v>
      </c>
      <c r="B69" s="228"/>
      <c r="C69" s="141" t="s">
        <v>167</v>
      </c>
      <c r="D69" s="233">
        <v>13624.98</v>
      </c>
      <c r="E69" s="233"/>
      <c r="F69" s="142">
        <v>6000</v>
      </c>
      <c r="G69" s="142">
        <v>12254.42</v>
      </c>
      <c r="H69" s="143">
        <v>89.940829270942046</v>
      </c>
      <c r="I69" s="143">
        <v>204.2403333333333</v>
      </c>
    </row>
    <row r="70" spans="1:9" ht="28.5" x14ac:dyDescent="0.2">
      <c r="A70" s="228" t="s">
        <v>168</v>
      </c>
      <c r="B70" s="228"/>
      <c r="C70" s="141" t="s">
        <v>169</v>
      </c>
      <c r="D70" s="233">
        <v>68787.06</v>
      </c>
      <c r="E70" s="233"/>
      <c r="F70" s="142">
        <v>62000</v>
      </c>
      <c r="G70" s="142">
        <v>74270.31</v>
      </c>
      <c r="H70" s="143">
        <v>107.97133937691189</v>
      </c>
      <c r="I70" s="143">
        <v>119.79082258064514</v>
      </c>
    </row>
    <row r="71" spans="1:9" ht="14.25" x14ac:dyDescent="0.2">
      <c r="A71" s="228" t="s">
        <v>170</v>
      </c>
      <c r="B71" s="228"/>
      <c r="C71" s="141" t="s">
        <v>171</v>
      </c>
      <c r="D71" s="233">
        <v>-65.08</v>
      </c>
      <c r="E71" s="233"/>
      <c r="F71" s="142">
        <v>0</v>
      </c>
      <c r="G71" s="142">
        <v>0</v>
      </c>
      <c r="H71" s="143">
        <v>0</v>
      </c>
      <c r="I71" s="143">
        <v>0</v>
      </c>
    </row>
    <row r="72" spans="1:9" ht="15" x14ac:dyDescent="0.2">
      <c r="A72" s="231" t="s">
        <v>174</v>
      </c>
      <c r="B72" s="231"/>
      <c r="C72" s="138" t="s">
        <v>175</v>
      </c>
      <c r="D72" s="232">
        <v>1010894.67</v>
      </c>
      <c r="E72" s="232"/>
      <c r="F72" s="139">
        <v>158400</v>
      </c>
      <c r="G72" s="139">
        <v>116852.12</v>
      </c>
      <c r="H72" s="140">
        <v>11.559277486347812</v>
      </c>
      <c r="I72" s="140">
        <v>73.770277777777778</v>
      </c>
    </row>
    <row r="73" spans="1:9" ht="14.25" x14ac:dyDescent="0.2">
      <c r="A73" s="228" t="s">
        <v>178</v>
      </c>
      <c r="B73" s="228"/>
      <c r="C73" s="141" t="s">
        <v>179</v>
      </c>
      <c r="D73" s="233">
        <v>877660.74</v>
      </c>
      <c r="E73" s="233"/>
      <c r="F73" s="142">
        <v>0</v>
      </c>
      <c r="G73" s="142">
        <v>0</v>
      </c>
      <c r="H73" s="143">
        <v>0</v>
      </c>
      <c r="I73" s="143">
        <v>0</v>
      </c>
    </row>
    <row r="74" spans="1:9" ht="14.25" x14ac:dyDescent="0.2">
      <c r="A74" s="228" t="s">
        <v>180</v>
      </c>
      <c r="B74" s="228"/>
      <c r="C74" s="141" t="s">
        <v>181</v>
      </c>
      <c r="D74" s="233">
        <v>117256.46</v>
      </c>
      <c r="E74" s="233"/>
      <c r="F74" s="142">
        <v>130000</v>
      </c>
      <c r="G74" s="142">
        <v>107302.35</v>
      </c>
      <c r="H74" s="143">
        <v>91.510821663898099</v>
      </c>
      <c r="I74" s="143">
        <v>82.540269230769226</v>
      </c>
    </row>
    <row r="75" spans="1:9" ht="14.25" x14ac:dyDescent="0.2">
      <c r="A75" s="228" t="s">
        <v>182</v>
      </c>
      <c r="B75" s="228"/>
      <c r="C75" s="141" t="s">
        <v>183</v>
      </c>
      <c r="D75" s="233">
        <v>6531.37</v>
      </c>
      <c r="E75" s="233"/>
      <c r="F75" s="142">
        <v>13400</v>
      </c>
      <c r="G75" s="142">
        <v>6136.62</v>
      </c>
      <c r="H75" s="143">
        <v>93.95609190721089</v>
      </c>
      <c r="I75" s="143">
        <v>45.795671641791046</v>
      </c>
    </row>
    <row r="76" spans="1:9" ht="14.25" x14ac:dyDescent="0.2">
      <c r="A76" s="228" t="s">
        <v>184</v>
      </c>
      <c r="B76" s="228"/>
      <c r="C76" s="147" t="s">
        <v>369</v>
      </c>
      <c r="D76" s="233">
        <v>9446.1</v>
      </c>
      <c r="E76" s="233"/>
      <c r="F76" s="142">
        <v>15000</v>
      </c>
      <c r="G76" s="142">
        <v>3413.15</v>
      </c>
      <c r="H76" s="143">
        <v>36.132901409047122</v>
      </c>
      <c r="I76" s="143">
        <v>22.754333333333332</v>
      </c>
    </row>
    <row r="77" spans="1:9" ht="15" x14ac:dyDescent="0.2">
      <c r="A77" s="231" t="s">
        <v>185</v>
      </c>
      <c r="B77" s="231"/>
      <c r="C77" s="138" t="s">
        <v>186</v>
      </c>
      <c r="D77" s="232">
        <v>311170.52</v>
      </c>
      <c r="E77" s="232"/>
      <c r="F77" s="139">
        <v>290952.98</v>
      </c>
      <c r="G77" s="139">
        <v>270856.61</v>
      </c>
      <c r="H77" s="140">
        <v>87.044431458352804</v>
      </c>
      <c r="I77" s="140">
        <v>93.092914875798826</v>
      </c>
    </row>
    <row r="78" spans="1:9" ht="14.25" x14ac:dyDescent="0.2">
      <c r="A78" s="228" t="s">
        <v>187</v>
      </c>
      <c r="B78" s="228"/>
      <c r="C78" s="141" t="s">
        <v>188</v>
      </c>
      <c r="D78" s="233">
        <v>38142.660000000003</v>
      </c>
      <c r="E78" s="233"/>
      <c r="F78" s="142">
        <v>46452.98</v>
      </c>
      <c r="G78" s="142">
        <v>40344.959999999999</v>
      </c>
      <c r="H78" s="143">
        <v>105.77385006709024</v>
      </c>
      <c r="I78" s="143">
        <v>86.851177254936061</v>
      </c>
    </row>
    <row r="79" spans="1:9" ht="14.25" x14ac:dyDescent="0.2">
      <c r="A79" s="228" t="s">
        <v>191</v>
      </c>
      <c r="B79" s="228"/>
      <c r="C79" s="141" t="s">
        <v>192</v>
      </c>
      <c r="D79" s="233">
        <v>8187.95</v>
      </c>
      <c r="E79" s="233"/>
      <c r="F79" s="142">
        <v>9500</v>
      </c>
      <c r="G79" s="142">
        <v>10711.75</v>
      </c>
      <c r="H79" s="143">
        <v>130.82334406047912</v>
      </c>
      <c r="I79" s="143">
        <v>112.75526315789473</v>
      </c>
    </row>
    <row r="80" spans="1:9" ht="14.25" x14ac:dyDescent="0.2">
      <c r="A80" s="228" t="s">
        <v>193</v>
      </c>
      <c r="B80" s="228"/>
      <c r="C80" s="141" t="s">
        <v>194</v>
      </c>
      <c r="D80" s="233">
        <v>53464.84</v>
      </c>
      <c r="E80" s="233"/>
      <c r="F80" s="142">
        <v>55000</v>
      </c>
      <c r="G80" s="142">
        <v>65953.48</v>
      </c>
      <c r="H80" s="143">
        <v>123.35860352336226</v>
      </c>
      <c r="I80" s="143">
        <v>119.91541818181817</v>
      </c>
    </row>
    <row r="81" spans="1:9" ht="14.25" x14ac:dyDescent="0.2">
      <c r="A81" s="228" t="s">
        <v>195</v>
      </c>
      <c r="B81" s="228"/>
      <c r="C81" s="141" t="s">
        <v>196</v>
      </c>
      <c r="D81" s="233">
        <v>53484.32</v>
      </c>
      <c r="E81" s="233"/>
      <c r="F81" s="142">
        <v>50000</v>
      </c>
      <c r="G81" s="142">
        <v>35609.379999999997</v>
      </c>
      <c r="H81" s="143">
        <v>66.579102062062304</v>
      </c>
      <c r="I81" s="143">
        <v>71.218760000000003</v>
      </c>
    </row>
    <row r="82" spans="1:9" ht="14.25" x14ac:dyDescent="0.2">
      <c r="A82" s="228" t="s">
        <v>197</v>
      </c>
      <c r="B82" s="228"/>
      <c r="C82" s="141" t="s">
        <v>198</v>
      </c>
      <c r="D82" s="233">
        <v>50000</v>
      </c>
      <c r="E82" s="233"/>
      <c r="F82" s="142">
        <v>50000</v>
      </c>
      <c r="G82" s="142">
        <v>38243.46</v>
      </c>
      <c r="H82" s="143">
        <v>76.486919999999998</v>
      </c>
      <c r="I82" s="143">
        <v>76.486919999999998</v>
      </c>
    </row>
    <row r="83" spans="1:9" ht="14.25" x14ac:dyDescent="0.2">
      <c r="A83" s="228" t="s">
        <v>199</v>
      </c>
      <c r="B83" s="228"/>
      <c r="C83" s="141" t="s">
        <v>200</v>
      </c>
      <c r="D83" s="233">
        <v>24949.7</v>
      </c>
      <c r="E83" s="233"/>
      <c r="F83" s="142">
        <v>30000</v>
      </c>
      <c r="G83" s="142">
        <v>13819.26</v>
      </c>
      <c r="H83" s="143">
        <v>55.388481625029563</v>
      </c>
      <c r="I83" s="143">
        <v>46.0642</v>
      </c>
    </row>
    <row r="84" spans="1:9" ht="14.25" x14ac:dyDescent="0.2">
      <c r="A84" s="228" t="s">
        <v>203</v>
      </c>
      <c r="B84" s="228"/>
      <c r="C84" s="141" t="s">
        <v>204</v>
      </c>
      <c r="D84" s="233">
        <v>82941.05</v>
      </c>
      <c r="E84" s="233"/>
      <c r="F84" s="142">
        <v>50000</v>
      </c>
      <c r="G84" s="142">
        <v>66174.320000000007</v>
      </c>
      <c r="H84" s="143">
        <v>79.784762792368795</v>
      </c>
      <c r="I84" s="143">
        <v>132.34863999999999</v>
      </c>
    </row>
    <row r="85" spans="1:9" ht="45" x14ac:dyDescent="0.2">
      <c r="A85" s="231" t="s">
        <v>205</v>
      </c>
      <c r="B85" s="231"/>
      <c r="C85" s="138" t="s">
        <v>206</v>
      </c>
      <c r="D85" s="232">
        <v>0</v>
      </c>
      <c r="E85" s="232"/>
      <c r="F85" s="139">
        <v>300000</v>
      </c>
      <c r="G85" s="139">
        <v>443531.41</v>
      </c>
      <c r="H85" s="140">
        <v>0</v>
      </c>
      <c r="I85" s="140">
        <v>147.84380333333334</v>
      </c>
    </row>
    <row r="86" spans="1:9" ht="28.5" x14ac:dyDescent="0.2">
      <c r="A86" s="228" t="s">
        <v>207</v>
      </c>
      <c r="B86" s="228"/>
      <c r="C86" s="141" t="s">
        <v>208</v>
      </c>
      <c r="D86" s="233">
        <v>0</v>
      </c>
      <c r="E86" s="233"/>
      <c r="F86" s="142">
        <v>300000</v>
      </c>
      <c r="G86" s="142">
        <v>443531.41</v>
      </c>
      <c r="H86" s="143">
        <v>0</v>
      </c>
      <c r="I86" s="143">
        <v>147.84380333333334</v>
      </c>
    </row>
    <row r="87" spans="1:9" ht="14.25" x14ac:dyDescent="0.2">
      <c r="A87" s="240" t="s">
        <v>310</v>
      </c>
      <c r="B87" s="240"/>
      <c r="C87" s="135" t="s">
        <v>17</v>
      </c>
      <c r="D87" s="237">
        <v>155179.98000000001</v>
      </c>
      <c r="E87" s="237"/>
      <c r="F87" s="136">
        <v>624593.22</v>
      </c>
      <c r="G87" s="136">
        <v>617121.38</v>
      </c>
      <c r="H87" s="137">
        <v>397.68105396069768</v>
      </c>
      <c r="I87" s="137">
        <v>98.803727008115771</v>
      </c>
    </row>
    <row r="88" spans="1:9" ht="15" x14ac:dyDescent="0.2">
      <c r="A88" s="231" t="s">
        <v>143</v>
      </c>
      <c r="B88" s="231"/>
      <c r="C88" s="138" t="s">
        <v>144</v>
      </c>
      <c r="D88" s="232">
        <v>155179.98000000001</v>
      </c>
      <c r="E88" s="232"/>
      <c r="F88" s="139">
        <v>624593.22</v>
      </c>
      <c r="G88" s="139">
        <v>617121.38</v>
      </c>
      <c r="H88" s="140">
        <v>397.68105396069768</v>
      </c>
      <c r="I88" s="140">
        <v>98.803727008115771</v>
      </c>
    </row>
    <row r="89" spans="1:9" ht="15" x14ac:dyDescent="0.2">
      <c r="A89" s="231" t="s">
        <v>145</v>
      </c>
      <c r="B89" s="231"/>
      <c r="C89" s="138" t="s">
        <v>146</v>
      </c>
      <c r="D89" s="232">
        <v>31189.83</v>
      </c>
      <c r="E89" s="232"/>
      <c r="F89" s="139">
        <v>14931.19</v>
      </c>
      <c r="G89" s="139">
        <v>7578.5</v>
      </c>
      <c r="H89" s="140">
        <v>24.297984310911602</v>
      </c>
      <c r="I89" s="140">
        <v>50.756168798334222</v>
      </c>
    </row>
    <row r="90" spans="1:9" ht="15" x14ac:dyDescent="0.2">
      <c r="A90" s="231" t="s">
        <v>147</v>
      </c>
      <c r="B90" s="231"/>
      <c r="C90" s="138" t="s">
        <v>148</v>
      </c>
      <c r="D90" s="232">
        <v>29945.77</v>
      </c>
      <c r="E90" s="232"/>
      <c r="F90" s="139">
        <v>14931.19</v>
      </c>
      <c r="G90" s="139">
        <v>7578.5</v>
      </c>
      <c r="H90" s="140">
        <v>25.307414035438057</v>
      </c>
      <c r="I90" s="140">
        <v>50.756168798334222</v>
      </c>
    </row>
    <row r="91" spans="1:9" ht="14.25" x14ac:dyDescent="0.2">
      <c r="A91" s="228" t="s">
        <v>149</v>
      </c>
      <c r="B91" s="228"/>
      <c r="C91" s="141" t="s">
        <v>150</v>
      </c>
      <c r="D91" s="233">
        <v>29945.77</v>
      </c>
      <c r="E91" s="233"/>
      <c r="F91" s="142">
        <v>14931.19</v>
      </c>
      <c r="G91" s="142">
        <v>7578.5</v>
      </c>
      <c r="H91" s="143">
        <v>25.307414035438057</v>
      </c>
      <c r="I91" s="143">
        <v>50.756168798334222</v>
      </c>
    </row>
    <row r="92" spans="1:9" ht="15" x14ac:dyDescent="0.2">
      <c r="A92" s="231" t="s">
        <v>158</v>
      </c>
      <c r="B92" s="231"/>
      <c r="C92" s="138" t="s">
        <v>159</v>
      </c>
      <c r="D92" s="232">
        <v>1244.06</v>
      </c>
      <c r="E92" s="232"/>
      <c r="F92" s="139">
        <v>0</v>
      </c>
      <c r="G92" s="139">
        <v>0</v>
      </c>
      <c r="H92" s="140">
        <v>0</v>
      </c>
      <c r="I92" s="140">
        <v>0</v>
      </c>
    </row>
    <row r="93" spans="1:9" ht="28.5" x14ac:dyDescent="0.2">
      <c r="A93" s="228" t="s">
        <v>160</v>
      </c>
      <c r="B93" s="228"/>
      <c r="C93" s="141" t="s">
        <v>161</v>
      </c>
      <c r="D93" s="233">
        <v>1244.06</v>
      </c>
      <c r="E93" s="233"/>
      <c r="F93" s="142">
        <v>0</v>
      </c>
      <c r="G93" s="142">
        <v>0</v>
      </c>
      <c r="H93" s="143">
        <v>0</v>
      </c>
      <c r="I93" s="143">
        <v>0</v>
      </c>
    </row>
    <row r="94" spans="1:9" ht="15" x14ac:dyDescent="0.2">
      <c r="A94" s="231" t="s">
        <v>162</v>
      </c>
      <c r="B94" s="231"/>
      <c r="C94" s="138" t="s">
        <v>163</v>
      </c>
      <c r="D94" s="232">
        <v>123990.15</v>
      </c>
      <c r="E94" s="232"/>
      <c r="F94" s="139">
        <v>609662.03</v>
      </c>
      <c r="G94" s="139">
        <v>609542.88</v>
      </c>
      <c r="H94" s="140">
        <v>491.60588966139647</v>
      </c>
      <c r="I94" s="140">
        <v>99.980456384990873</v>
      </c>
    </row>
    <row r="95" spans="1:9" ht="15" x14ac:dyDescent="0.2">
      <c r="A95" s="231" t="s">
        <v>164</v>
      </c>
      <c r="B95" s="231"/>
      <c r="C95" s="138" t="s">
        <v>165</v>
      </c>
      <c r="D95" s="232">
        <v>1650.89</v>
      </c>
      <c r="E95" s="232"/>
      <c r="F95" s="139">
        <v>455.08</v>
      </c>
      <c r="G95" s="139">
        <v>335.93</v>
      </c>
      <c r="H95" s="140">
        <v>20.348418125980533</v>
      </c>
      <c r="I95" s="140">
        <v>73.81779027863233</v>
      </c>
    </row>
    <row r="96" spans="1:9" ht="28.5" x14ac:dyDescent="0.2">
      <c r="A96" s="228" t="s">
        <v>168</v>
      </c>
      <c r="B96" s="228"/>
      <c r="C96" s="141" t="s">
        <v>169</v>
      </c>
      <c r="D96" s="233">
        <v>1514.06</v>
      </c>
      <c r="E96" s="233"/>
      <c r="F96" s="142">
        <v>318.25</v>
      </c>
      <c r="G96" s="142">
        <v>199.1</v>
      </c>
      <c r="H96" s="143">
        <v>13.150073312814552</v>
      </c>
      <c r="I96" s="143">
        <v>62.560879811468965</v>
      </c>
    </row>
    <row r="97" spans="1:9" ht="14.25" x14ac:dyDescent="0.2">
      <c r="A97" s="228" t="s">
        <v>170</v>
      </c>
      <c r="B97" s="228"/>
      <c r="C97" s="141" t="s">
        <v>171</v>
      </c>
      <c r="D97" s="233">
        <v>136.83000000000001</v>
      </c>
      <c r="E97" s="233"/>
      <c r="F97" s="142">
        <v>136.83000000000001</v>
      </c>
      <c r="G97" s="142">
        <v>136.83000000000001</v>
      </c>
      <c r="H97" s="143">
        <v>100</v>
      </c>
      <c r="I97" s="143">
        <v>100</v>
      </c>
    </row>
    <row r="98" spans="1:9" ht="15" x14ac:dyDescent="0.2">
      <c r="A98" s="231" t="s">
        <v>174</v>
      </c>
      <c r="B98" s="231"/>
      <c r="C98" s="138" t="s">
        <v>175</v>
      </c>
      <c r="D98" s="232">
        <v>122339.26</v>
      </c>
      <c r="E98" s="232"/>
      <c r="F98" s="139">
        <v>0</v>
      </c>
      <c r="G98" s="139">
        <v>0</v>
      </c>
      <c r="H98" s="140">
        <v>0</v>
      </c>
      <c r="I98" s="140">
        <v>0</v>
      </c>
    </row>
    <row r="99" spans="1:9" ht="14.25" x14ac:dyDescent="0.2">
      <c r="A99" s="228" t="s">
        <v>178</v>
      </c>
      <c r="B99" s="228"/>
      <c r="C99" s="141" t="s">
        <v>179</v>
      </c>
      <c r="D99" s="233">
        <v>122339.26</v>
      </c>
      <c r="E99" s="233"/>
      <c r="F99" s="142">
        <v>0</v>
      </c>
      <c r="G99" s="142">
        <v>0</v>
      </c>
      <c r="H99" s="143">
        <v>0</v>
      </c>
      <c r="I99" s="143">
        <v>0</v>
      </c>
    </row>
    <row r="100" spans="1:9" ht="45" x14ac:dyDescent="0.2">
      <c r="A100" s="231" t="s">
        <v>205</v>
      </c>
      <c r="B100" s="231"/>
      <c r="C100" s="138" t="s">
        <v>206</v>
      </c>
      <c r="D100" s="232">
        <v>0</v>
      </c>
      <c r="E100" s="232"/>
      <c r="F100" s="139">
        <v>609206.94999999995</v>
      </c>
      <c r="G100" s="139">
        <v>609206.94999999995</v>
      </c>
      <c r="H100" s="140">
        <v>0</v>
      </c>
      <c r="I100" s="140">
        <v>100</v>
      </c>
    </row>
    <row r="101" spans="1:9" ht="28.5" x14ac:dyDescent="0.2">
      <c r="A101" s="228" t="s">
        <v>207</v>
      </c>
      <c r="B101" s="228"/>
      <c r="C101" s="141" t="s">
        <v>208</v>
      </c>
      <c r="D101" s="233">
        <v>0</v>
      </c>
      <c r="E101" s="233"/>
      <c r="F101" s="142">
        <v>609206.94999999995</v>
      </c>
      <c r="G101" s="142">
        <v>609206.94999999995</v>
      </c>
      <c r="H101" s="143">
        <v>0</v>
      </c>
      <c r="I101" s="143">
        <v>100</v>
      </c>
    </row>
    <row r="102" spans="1:9" ht="14.25" x14ac:dyDescent="0.2">
      <c r="A102" s="240" t="s">
        <v>289</v>
      </c>
      <c r="B102" s="240"/>
      <c r="C102" s="135" t="s">
        <v>311</v>
      </c>
      <c r="D102" s="237">
        <v>0</v>
      </c>
      <c r="E102" s="237"/>
      <c r="F102" s="136">
        <v>0</v>
      </c>
      <c r="G102" s="136">
        <v>14251.25</v>
      </c>
      <c r="H102" s="137">
        <v>0</v>
      </c>
      <c r="I102" s="137">
        <v>0</v>
      </c>
    </row>
    <row r="103" spans="1:9" ht="15" x14ac:dyDescent="0.2">
      <c r="A103" s="231" t="s">
        <v>143</v>
      </c>
      <c r="B103" s="231"/>
      <c r="C103" s="138" t="s">
        <v>144</v>
      </c>
      <c r="D103" s="232">
        <v>0</v>
      </c>
      <c r="E103" s="232"/>
      <c r="F103" s="139">
        <v>0</v>
      </c>
      <c r="G103" s="139">
        <v>14251.25</v>
      </c>
      <c r="H103" s="140">
        <v>0</v>
      </c>
      <c r="I103" s="140">
        <v>0</v>
      </c>
    </row>
    <row r="104" spans="1:9" ht="15" x14ac:dyDescent="0.2">
      <c r="A104" s="231" t="s">
        <v>162</v>
      </c>
      <c r="B104" s="231"/>
      <c r="C104" s="138" t="s">
        <v>163</v>
      </c>
      <c r="D104" s="232">
        <v>0</v>
      </c>
      <c r="E104" s="232"/>
      <c r="F104" s="139">
        <v>0</v>
      </c>
      <c r="G104" s="139">
        <v>14251.25</v>
      </c>
      <c r="H104" s="140">
        <v>0</v>
      </c>
      <c r="I104" s="140">
        <v>0</v>
      </c>
    </row>
    <row r="105" spans="1:9" ht="15" x14ac:dyDescent="0.2">
      <c r="A105" s="231" t="s">
        <v>185</v>
      </c>
      <c r="B105" s="231"/>
      <c r="C105" s="138" t="s">
        <v>186</v>
      </c>
      <c r="D105" s="232">
        <v>0</v>
      </c>
      <c r="E105" s="232"/>
      <c r="F105" s="139">
        <v>0</v>
      </c>
      <c r="G105" s="139">
        <v>14251.25</v>
      </c>
      <c r="H105" s="140">
        <v>0</v>
      </c>
      <c r="I105" s="140">
        <v>0</v>
      </c>
    </row>
    <row r="106" spans="1:9" ht="14.25" x14ac:dyDescent="0.2">
      <c r="A106" s="228" t="s">
        <v>201</v>
      </c>
      <c r="B106" s="228"/>
      <c r="C106" s="141" t="s">
        <v>202</v>
      </c>
      <c r="D106" s="233">
        <v>0</v>
      </c>
      <c r="E106" s="233"/>
      <c r="F106" s="142">
        <v>0</v>
      </c>
      <c r="G106" s="142">
        <v>14251.25</v>
      </c>
      <c r="H106" s="143">
        <v>0</v>
      </c>
      <c r="I106" s="143">
        <v>0</v>
      </c>
    </row>
    <row r="107" spans="1:9" ht="14.25" x14ac:dyDescent="0.2">
      <c r="A107" s="240" t="s">
        <v>312</v>
      </c>
      <c r="B107" s="240"/>
      <c r="C107" s="135" t="s">
        <v>313</v>
      </c>
      <c r="D107" s="237">
        <v>0</v>
      </c>
      <c r="E107" s="237"/>
      <c r="F107" s="136">
        <v>623850.25</v>
      </c>
      <c r="G107" s="136">
        <v>668809.42000000004</v>
      </c>
      <c r="H107" s="137">
        <v>0</v>
      </c>
      <c r="I107" s="137">
        <v>107.20672469074107</v>
      </c>
    </row>
    <row r="108" spans="1:9" ht="15" x14ac:dyDescent="0.2">
      <c r="A108" s="231" t="s">
        <v>143</v>
      </c>
      <c r="B108" s="231"/>
      <c r="C108" s="138" t="s">
        <v>144</v>
      </c>
      <c r="D108" s="232">
        <v>0</v>
      </c>
      <c r="E108" s="232"/>
      <c r="F108" s="139">
        <v>623850.25</v>
      </c>
      <c r="G108" s="139">
        <v>668809.42000000004</v>
      </c>
      <c r="H108" s="140">
        <v>0</v>
      </c>
      <c r="I108" s="140">
        <v>107.20672469074107</v>
      </c>
    </row>
    <row r="109" spans="1:9" ht="15" x14ac:dyDescent="0.2">
      <c r="A109" s="231" t="s">
        <v>162</v>
      </c>
      <c r="B109" s="231"/>
      <c r="C109" s="138" t="s">
        <v>163</v>
      </c>
      <c r="D109" s="232">
        <v>0</v>
      </c>
      <c r="E109" s="232"/>
      <c r="F109" s="139">
        <v>623850.25</v>
      </c>
      <c r="G109" s="139">
        <v>668809.42000000004</v>
      </c>
      <c r="H109" s="140">
        <v>0</v>
      </c>
      <c r="I109" s="140">
        <v>107.20672469074107</v>
      </c>
    </row>
    <row r="110" spans="1:9" ht="45" x14ac:dyDescent="0.2">
      <c r="A110" s="231" t="s">
        <v>205</v>
      </c>
      <c r="B110" s="231"/>
      <c r="C110" s="138" t="s">
        <v>206</v>
      </c>
      <c r="D110" s="232">
        <v>0</v>
      </c>
      <c r="E110" s="232"/>
      <c r="F110" s="139">
        <v>623850.25</v>
      </c>
      <c r="G110" s="139">
        <v>668809.42000000004</v>
      </c>
      <c r="H110" s="140">
        <v>0</v>
      </c>
      <c r="I110" s="140">
        <v>107.20672469074107</v>
      </c>
    </row>
    <row r="111" spans="1:9" ht="28.5" x14ac:dyDescent="0.2">
      <c r="A111" s="228" t="s">
        <v>207</v>
      </c>
      <c r="B111" s="228"/>
      <c r="C111" s="141" t="s">
        <v>208</v>
      </c>
      <c r="D111" s="233">
        <v>0</v>
      </c>
      <c r="E111" s="233"/>
      <c r="F111" s="142">
        <v>573850.25</v>
      </c>
      <c r="G111" s="142">
        <v>488587.83</v>
      </c>
      <c r="H111" s="143">
        <v>0</v>
      </c>
      <c r="I111" s="143">
        <v>85.142043590640583</v>
      </c>
    </row>
    <row r="112" spans="1:9" ht="28.5" x14ac:dyDescent="0.2">
      <c r="A112" s="228" t="s">
        <v>209</v>
      </c>
      <c r="B112" s="228"/>
      <c r="C112" s="141" t="s">
        <v>210</v>
      </c>
      <c r="D112" s="233">
        <v>0</v>
      </c>
      <c r="E112" s="233"/>
      <c r="F112" s="142">
        <v>50000</v>
      </c>
      <c r="G112" s="142">
        <v>180221.59</v>
      </c>
      <c r="H112" s="143">
        <v>0</v>
      </c>
      <c r="I112" s="143">
        <v>360.44317999999998</v>
      </c>
    </row>
    <row r="113" spans="1:9" ht="14.25" x14ac:dyDescent="0.2">
      <c r="A113" s="240" t="s">
        <v>314</v>
      </c>
      <c r="B113" s="240"/>
      <c r="C113" s="135" t="s">
        <v>315</v>
      </c>
      <c r="D113" s="237">
        <v>53000</v>
      </c>
      <c r="E113" s="237"/>
      <c r="F113" s="136">
        <v>59000</v>
      </c>
      <c r="G113" s="136">
        <v>76166.61</v>
      </c>
      <c r="H113" s="137">
        <v>143.71058490566037</v>
      </c>
      <c r="I113" s="137">
        <v>129.09594915254237</v>
      </c>
    </row>
    <row r="114" spans="1:9" ht="15" x14ac:dyDescent="0.2">
      <c r="A114" s="231" t="s">
        <v>143</v>
      </c>
      <c r="B114" s="231"/>
      <c r="C114" s="138" t="s">
        <v>144</v>
      </c>
      <c r="D114" s="232">
        <v>53000</v>
      </c>
      <c r="E114" s="232"/>
      <c r="F114" s="139">
        <v>59000</v>
      </c>
      <c r="G114" s="139">
        <v>76166.61</v>
      </c>
      <c r="H114" s="140">
        <v>143.71058490566037</v>
      </c>
      <c r="I114" s="140">
        <v>129.09594915254237</v>
      </c>
    </row>
    <row r="115" spans="1:9" ht="15" x14ac:dyDescent="0.2">
      <c r="A115" s="231" t="s">
        <v>145</v>
      </c>
      <c r="B115" s="231"/>
      <c r="C115" s="138" t="s">
        <v>146</v>
      </c>
      <c r="D115" s="232">
        <v>38536.25</v>
      </c>
      <c r="E115" s="232"/>
      <c r="F115" s="139">
        <v>57500</v>
      </c>
      <c r="G115" s="139">
        <v>39789.83</v>
      </c>
      <c r="H115" s="140">
        <v>103.25298906873398</v>
      </c>
      <c r="I115" s="140">
        <v>69.199704347826085</v>
      </c>
    </row>
    <row r="116" spans="1:9" ht="15" x14ac:dyDescent="0.2">
      <c r="A116" s="231" t="s">
        <v>147</v>
      </c>
      <c r="B116" s="231"/>
      <c r="C116" s="138" t="s">
        <v>148</v>
      </c>
      <c r="D116" s="232">
        <v>33078.32</v>
      </c>
      <c r="E116" s="232"/>
      <c r="F116" s="139">
        <v>50000</v>
      </c>
      <c r="G116" s="139">
        <v>33858.53</v>
      </c>
      <c r="H116" s="140">
        <v>102.35867480573378</v>
      </c>
      <c r="I116" s="140">
        <v>67.717060000000004</v>
      </c>
    </row>
    <row r="117" spans="1:9" ht="14.25" x14ac:dyDescent="0.2">
      <c r="A117" s="228" t="s">
        <v>149</v>
      </c>
      <c r="B117" s="228"/>
      <c r="C117" s="141" t="s">
        <v>150</v>
      </c>
      <c r="D117" s="233">
        <v>30490.35</v>
      </c>
      <c r="E117" s="233"/>
      <c r="F117" s="142">
        <v>50000</v>
      </c>
      <c r="G117" s="142">
        <v>33858.53</v>
      </c>
      <c r="H117" s="143">
        <v>111.04670822079771</v>
      </c>
      <c r="I117" s="143">
        <v>67.717060000000004</v>
      </c>
    </row>
    <row r="118" spans="1:9" ht="14.25" x14ac:dyDescent="0.2">
      <c r="A118" s="228" t="s">
        <v>151</v>
      </c>
      <c r="B118" s="228"/>
      <c r="C118" s="141" t="s">
        <v>152</v>
      </c>
      <c r="D118" s="233">
        <v>2587.9699999999998</v>
      </c>
      <c r="E118" s="233"/>
      <c r="F118" s="142">
        <v>0</v>
      </c>
      <c r="G118" s="142">
        <v>0</v>
      </c>
      <c r="H118" s="143">
        <v>0</v>
      </c>
      <c r="I118" s="143">
        <v>0</v>
      </c>
    </row>
    <row r="119" spans="1:9" ht="15" x14ac:dyDescent="0.2">
      <c r="A119" s="231" t="s">
        <v>155</v>
      </c>
      <c r="B119" s="231"/>
      <c r="C119" s="138" t="s">
        <v>156</v>
      </c>
      <c r="D119" s="232">
        <v>0</v>
      </c>
      <c r="E119" s="232"/>
      <c r="F119" s="139">
        <v>0</v>
      </c>
      <c r="G119" s="139">
        <v>900</v>
      </c>
      <c r="H119" s="140">
        <v>0</v>
      </c>
      <c r="I119" s="140">
        <v>0</v>
      </c>
    </row>
    <row r="120" spans="1:9" ht="14.25" x14ac:dyDescent="0.2">
      <c r="A120" s="228" t="s">
        <v>157</v>
      </c>
      <c r="B120" s="228"/>
      <c r="C120" s="141" t="s">
        <v>156</v>
      </c>
      <c r="D120" s="233">
        <v>0</v>
      </c>
      <c r="E120" s="233"/>
      <c r="F120" s="142">
        <v>0</v>
      </c>
      <c r="G120" s="142">
        <v>900</v>
      </c>
      <c r="H120" s="143">
        <v>0</v>
      </c>
      <c r="I120" s="143">
        <v>0</v>
      </c>
    </row>
    <row r="121" spans="1:9" ht="15" x14ac:dyDescent="0.2">
      <c r="A121" s="231" t="s">
        <v>158</v>
      </c>
      <c r="B121" s="231"/>
      <c r="C121" s="138" t="s">
        <v>159</v>
      </c>
      <c r="D121" s="232">
        <v>5457.93</v>
      </c>
      <c r="E121" s="232"/>
      <c r="F121" s="139">
        <v>7500</v>
      </c>
      <c r="G121" s="139">
        <v>5031.3</v>
      </c>
      <c r="H121" s="140">
        <v>92.183300262187316</v>
      </c>
      <c r="I121" s="140">
        <v>67.084000000000003</v>
      </c>
    </row>
    <row r="122" spans="1:9" ht="28.5" x14ac:dyDescent="0.2">
      <c r="A122" s="228" t="s">
        <v>160</v>
      </c>
      <c r="B122" s="228"/>
      <c r="C122" s="141" t="s">
        <v>161</v>
      </c>
      <c r="D122" s="233">
        <v>5457.93</v>
      </c>
      <c r="E122" s="233"/>
      <c r="F122" s="142">
        <v>7500</v>
      </c>
      <c r="G122" s="142">
        <v>5031.3</v>
      </c>
      <c r="H122" s="143">
        <v>92.183300262187316</v>
      </c>
      <c r="I122" s="143">
        <v>67.084000000000003</v>
      </c>
    </row>
    <row r="123" spans="1:9" ht="15" x14ac:dyDescent="0.2">
      <c r="A123" s="231" t="s">
        <v>162</v>
      </c>
      <c r="B123" s="231"/>
      <c r="C123" s="138" t="s">
        <v>163</v>
      </c>
      <c r="D123" s="232">
        <v>14463.75</v>
      </c>
      <c r="E123" s="232"/>
      <c r="F123" s="139">
        <v>1500</v>
      </c>
      <c r="G123" s="139">
        <v>36376.78</v>
      </c>
      <c r="H123" s="140">
        <v>251.50310258404633</v>
      </c>
      <c r="I123" s="140">
        <v>2425.1186666666663</v>
      </c>
    </row>
    <row r="124" spans="1:9" ht="15" x14ac:dyDescent="0.2">
      <c r="A124" s="231" t="s">
        <v>164</v>
      </c>
      <c r="B124" s="231"/>
      <c r="C124" s="138" t="s">
        <v>165</v>
      </c>
      <c r="D124" s="232">
        <v>278.74</v>
      </c>
      <c r="E124" s="232"/>
      <c r="F124" s="139">
        <v>1500</v>
      </c>
      <c r="G124" s="139">
        <v>854.83</v>
      </c>
      <c r="H124" s="140">
        <v>306.67647269857213</v>
      </c>
      <c r="I124" s="140">
        <v>56.988666666666667</v>
      </c>
    </row>
    <row r="125" spans="1:9" ht="28.5" x14ac:dyDescent="0.2">
      <c r="A125" s="228" t="s">
        <v>168</v>
      </c>
      <c r="B125" s="228"/>
      <c r="C125" s="141" t="s">
        <v>169</v>
      </c>
      <c r="D125" s="233">
        <v>278.74</v>
      </c>
      <c r="E125" s="233"/>
      <c r="F125" s="142">
        <v>1500</v>
      </c>
      <c r="G125" s="142">
        <v>854.83</v>
      </c>
      <c r="H125" s="143">
        <v>306.67647269857213</v>
      </c>
      <c r="I125" s="143">
        <v>56.988666666666667</v>
      </c>
    </row>
    <row r="126" spans="1:9" ht="15" x14ac:dyDescent="0.2">
      <c r="A126" s="231" t="s">
        <v>174</v>
      </c>
      <c r="B126" s="231"/>
      <c r="C126" s="138" t="s">
        <v>175</v>
      </c>
      <c r="D126" s="232">
        <v>3722.5</v>
      </c>
      <c r="E126" s="232"/>
      <c r="F126" s="139">
        <v>0</v>
      </c>
      <c r="G126" s="139">
        <v>20081.849999999999</v>
      </c>
      <c r="H126" s="140">
        <v>539.47212894560107</v>
      </c>
      <c r="I126" s="140">
        <v>0</v>
      </c>
    </row>
    <row r="127" spans="1:9" ht="28.5" x14ac:dyDescent="0.2">
      <c r="A127" s="228" t="s">
        <v>176</v>
      </c>
      <c r="B127" s="228"/>
      <c r="C127" s="141" t="s">
        <v>177</v>
      </c>
      <c r="D127" s="233">
        <v>1000</v>
      </c>
      <c r="E127" s="233"/>
      <c r="F127" s="142">
        <v>0</v>
      </c>
      <c r="G127" s="142">
        <v>0</v>
      </c>
      <c r="H127" s="143">
        <v>0</v>
      </c>
      <c r="I127" s="143">
        <v>0</v>
      </c>
    </row>
    <row r="128" spans="1:9" ht="14.25" x14ac:dyDescent="0.2">
      <c r="A128" s="228" t="s">
        <v>178</v>
      </c>
      <c r="B128" s="228"/>
      <c r="C128" s="141" t="s">
        <v>179</v>
      </c>
      <c r="D128" s="233">
        <v>1000</v>
      </c>
      <c r="E128" s="233"/>
      <c r="F128" s="142">
        <v>0</v>
      </c>
      <c r="G128" s="142">
        <v>0</v>
      </c>
      <c r="H128" s="143">
        <v>0</v>
      </c>
      <c r="I128" s="143">
        <v>0</v>
      </c>
    </row>
    <row r="129" spans="1:9" ht="14.25" x14ac:dyDescent="0.2">
      <c r="A129" s="228" t="s">
        <v>180</v>
      </c>
      <c r="B129" s="228"/>
      <c r="C129" s="141" t="s">
        <v>181</v>
      </c>
      <c r="D129" s="233">
        <v>1722.5</v>
      </c>
      <c r="E129" s="233"/>
      <c r="F129" s="142">
        <v>0</v>
      </c>
      <c r="G129" s="142">
        <v>20081.849999999999</v>
      </c>
      <c r="H129" s="143">
        <v>1165.854862119013</v>
      </c>
      <c r="I129" s="143">
        <v>0</v>
      </c>
    </row>
    <row r="130" spans="1:9" ht="15" x14ac:dyDescent="0.2">
      <c r="A130" s="231" t="s">
        <v>185</v>
      </c>
      <c r="B130" s="231"/>
      <c r="C130" s="138" t="s">
        <v>186</v>
      </c>
      <c r="D130" s="232">
        <v>10462.51</v>
      </c>
      <c r="E130" s="232"/>
      <c r="F130" s="139">
        <v>0</v>
      </c>
      <c r="G130" s="139">
        <v>15440.1</v>
      </c>
      <c r="H130" s="140">
        <v>147.57548618830472</v>
      </c>
      <c r="I130" s="140">
        <v>0</v>
      </c>
    </row>
    <row r="131" spans="1:9" ht="14.25" x14ac:dyDescent="0.2">
      <c r="A131" s="228" t="s">
        <v>187</v>
      </c>
      <c r="B131" s="228"/>
      <c r="C131" s="141" t="s">
        <v>188</v>
      </c>
      <c r="D131" s="233">
        <v>2544.16</v>
      </c>
      <c r="E131" s="233"/>
      <c r="F131" s="142">
        <v>0</v>
      </c>
      <c r="G131" s="142">
        <v>1316.48</v>
      </c>
      <c r="H131" s="143">
        <v>51.745173259543428</v>
      </c>
      <c r="I131" s="143">
        <v>0</v>
      </c>
    </row>
    <row r="132" spans="1:9" ht="14.25" x14ac:dyDescent="0.2">
      <c r="A132" s="228" t="s">
        <v>195</v>
      </c>
      <c r="B132" s="228"/>
      <c r="C132" s="141" t="s">
        <v>196</v>
      </c>
      <c r="D132" s="233">
        <v>0</v>
      </c>
      <c r="E132" s="233"/>
      <c r="F132" s="142">
        <v>0</v>
      </c>
      <c r="G132" s="142">
        <v>4124.3100000000004</v>
      </c>
      <c r="H132" s="143">
        <v>0</v>
      </c>
      <c r="I132" s="143">
        <v>0</v>
      </c>
    </row>
    <row r="133" spans="1:9" ht="14.25" x14ac:dyDescent="0.2">
      <c r="A133" s="228" t="s">
        <v>199</v>
      </c>
      <c r="B133" s="228"/>
      <c r="C133" s="141" t="s">
        <v>200</v>
      </c>
      <c r="D133" s="233">
        <v>0</v>
      </c>
      <c r="E133" s="233"/>
      <c r="F133" s="142">
        <v>0</v>
      </c>
      <c r="G133" s="142">
        <v>2500</v>
      </c>
      <c r="H133" s="143">
        <v>0</v>
      </c>
      <c r="I133" s="143">
        <v>0</v>
      </c>
    </row>
    <row r="134" spans="1:9" ht="14.25" x14ac:dyDescent="0.2">
      <c r="A134" s="228" t="s">
        <v>201</v>
      </c>
      <c r="B134" s="228"/>
      <c r="C134" s="141" t="s">
        <v>202</v>
      </c>
      <c r="D134" s="233">
        <v>2985</v>
      </c>
      <c r="E134" s="233"/>
      <c r="F134" s="142">
        <v>0</v>
      </c>
      <c r="G134" s="142">
        <v>0</v>
      </c>
      <c r="H134" s="143">
        <v>0</v>
      </c>
      <c r="I134" s="143">
        <v>0</v>
      </c>
    </row>
    <row r="135" spans="1:9" ht="14.25" x14ac:dyDescent="0.2">
      <c r="A135" s="228" t="s">
        <v>203</v>
      </c>
      <c r="B135" s="228"/>
      <c r="C135" s="141" t="s">
        <v>204</v>
      </c>
      <c r="D135" s="233">
        <v>4933.3500000000004</v>
      </c>
      <c r="E135" s="233"/>
      <c r="F135" s="142">
        <v>0</v>
      </c>
      <c r="G135" s="142">
        <v>7499.31</v>
      </c>
      <c r="H135" s="143">
        <v>152.01252698470614</v>
      </c>
      <c r="I135" s="143">
        <v>0</v>
      </c>
    </row>
    <row r="136" spans="1:9" ht="14.25" x14ac:dyDescent="0.2">
      <c r="A136" s="240" t="s">
        <v>316</v>
      </c>
      <c r="B136" s="240"/>
      <c r="C136" s="135" t="s">
        <v>15</v>
      </c>
      <c r="D136" s="237">
        <v>25419.18</v>
      </c>
      <c r="E136" s="237"/>
      <c r="F136" s="136">
        <v>0</v>
      </c>
      <c r="G136" s="136">
        <v>0</v>
      </c>
      <c r="H136" s="137">
        <v>0</v>
      </c>
      <c r="I136" s="137">
        <v>0</v>
      </c>
    </row>
    <row r="137" spans="1:9" ht="15" x14ac:dyDescent="0.2">
      <c r="A137" s="231" t="s">
        <v>143</v>
      </c>
      <c r="B137" s="231"/>
      <c r="C137" s="138" t="s">
        <v>144</v>
      </c>
      <c r="D137" s="232">
        <v>25419.18</v>
      </c>
      <c r="E137" s="232"/>
      <c r="F137" s="139">
        <v>0</v>
      </c>
      <c r="G137" s="139">
        <v>0</v>
      </c>
      <c r="H137" s="140">
        <v>0</v>
      </c>
      <c r="I137" s="140">
        <v>0</v>
      </c>
    </row>
    <row r="138" spans="1:9" ht="15" x14ac:dyDescent="0.2">
      <c r="A138" s="231" t="s">
        <v>145</v>
      </c>
      <c r="B138" s="231"/>
      <c r="C138" s="138" t="s">
        <v>146</v>
      </c>
      <c r="D138" s="232">
        <v>24871.43</v>
      </c>
      <c r="E138" s="232"/>
      <c r="F138" s="139">
        <v>0</v>
      </c>
      <c r="G138" s="139">
        <v>0</v>
      </c>
      <c r="H138" s="140">
        <v>0</v>
      </c>
      <c r="I138" s="140">
        <v>0</v>
      </c>
    </row>
    <row r="139" spans="1:9" ht="15" x14ac:dyDescent="0.2">
      <c r="A139" s="231" t="s">
        <v>147</v>
      </c>
      <c r="B139" s="231"/>
      <c r="C139" s="138" t="s">
        <v>148</v>
      </c>
      <c r="D139" s="232">
        <v>24871.43</v>
      </c>
      <c r="E139" s="232"/>
      <c r="F139" s="139">
        <v>0</v>
      </c>
      <c r="G139" s="139">
        <v>0</v>
      </c>
      <c r="H139" s="140">
        <v>0</v>
      </c>
      <c r="I139" s="140">
        <v>0</v>
      </c>
    </row>
    <row r="140" spans="1:9" ht="14.25" x14ac:dyDescent="0.2">
      <c r="A140" s="228" t="s">
        <v>149</v>
      </c>
      <c r="B140" s="228"/>
      <c r="C140" s="141" t="s">
        <v>150</v>
      </c>
      <c r="D140" s="233">
        <v>24871.43</v>
      </c>
      <c r="E140" s="233"/>
      <c r="F140" s="142">
        <v>0</v>
      </c>
      <c r="G140" s="142">
        <v>0</v>
      </c>
      <c r="H140" s="143">
        <v>0</v>
      </c>
      <c r="I140" s="143">
        <v>0</v>
      </c>
    </row>
    <row r="141" spans="1:9" ht="15" x14ac:dyDescent="0.2">
      <c r="A141" s="231" t="s">
        <v>162</v>
      </c>
      <c r="B141" s="231"/>
      <c r="C141" s="138" t="s">
        <v>163</v>
      </c>
      <c r="D141" s="232">
        <v>547.75</v>
      </c>
      <c r="E141" s="232"/>
      <c r="F141" s="139">
        <v>0</v>
      </c>
      <c r="G141" s="139">
        <v>0</v>
      </c>
      <c r="H141" s="140">
        <v>0</v>
      </c>
      <c r="I141" s="140">
        <v>0</v>
      </c>
    </row>
    <row r="142" spans="1:9" ht="15" x14ac:dyDescent="0.2">
      <c r="A142" s="231" t="s">
        <v>164</v>
      </c>
      <c r="B142" s="231"/>
      <c r="C142" s="138" t="s">
        <v>165</v>
      </c>
      <c r="D142" s="232">
        <v>547.75</v>
      </c>
      <c r="E142" s="232"/>
      <c r="F142" s="139">
        <v>0</v>
      </c>
      <c r="G142" s="139">
        <v>0</v>
      </c>
      <c r="H142" s="140">
        <v>0</v>
      </c>
      <c r="I142" s="140">
        <v>0</v>
      </c>
    </row>
    <row r="143" spans="1:9" ht="28.5" x14ac:dyDescent="0.2">
      <c r="A143" s="228" t="s">
        <v>168</v>
      </c>
      <c r="B143" s="228"/>
      <c r="C143" s="141" t="s">
        <v>169</v>
      </c>
      <c r="D143" s="233">
        <v>547.75</v>
      </c>
      <c r="E143" s="233"/>
      <c r="F143" s="142">
        <v>0</v>
      </c>
      <c r="G143" s="142">
        <v>0</v>
      </c>
      <c r="H143" s="143">
        <v>0</v>
      </c>
      <c r="I143" s="143">
        <v>0</v>
      </c>
    </row>
    <row r="144" spans="1:9" ht="14.25" x14ac:dyDescent="0.2">
      <c r="A144" s="240" t="s">
        <v>317</v>
      </c>
      <c r="B144" s="240"/>
      <c r="C144" s="135" t="s">
        <v>318</v>
      </c>
      <c r="D144" s="237">
        <v>4478.74</v>
      </c>
      <c r="E144" s="237"/>
      <c r="F144" s="136">
        <v>11721.7</v>
      </c>
      <c r="G144" s="136">
        <v>19801.009999999998</v>
      </c>
      <c r="H144" s="137">
        <v>442.11117412486544</v>
      </c>
      <c r="I144" s="137">
        <v>168.92609433785202</v>
      </c>
    </row>
    <row r="145" spans="1:9" ht="15" x14ac:dyDescent="0.2">
      <c r="A145" s="231" t="s">
        <v>143</v>
      </c>
      <c r="B145" s="231"/>
      <c r="C145" s="138" t="s">
        <v>144</v>
      </c>
      <c r="D145" s="232">
        <v>4478.74</v>
      </c>
      <c r="E145" s="232"/>
      <c r="F145" s="139">
        <v>11721.7</v>
      </c>
      <c r="G145" s="139">
        <v>19801.009999999998</v>
      </c>
      <c r="H145" s="140">
        <v>442.11117412486544</v>
      </c>
      <c r="I145" s="140">
        <v>168.92609433785202</v>
      </c>
    </row>
    <row r="146" spans="1:9" ht="15" x14ac:dyDescent="0.2">
      <c r="A146" s="231" t="s">
        <v>145</v>
      </c>
      <c r="B146" s="231"/>
      <c r="C146" s="138" t="s">
        <v>146</v>
      </c>
      <c r="D146" s="232">
        <v>4389.07</v>
      </c>
      <c r="E146" s="232"/>
      <c r="F146" s="139">
        <v>11102.93</v>
      </c>
      <c r="G146" s="139">
        <v>19801.009999999998</v>
      </c>
      <c r="H146" s="140">
        <v>451.14363635120878</v>
      </c>
      <c r="I146" s="140">
        <v>178.34040203802058</v>
      </c>
    </row>
    <row r="147" spans="1:9" ht="15" x14ac:dyDescent="0.2">
      <c r="A147" s="231" t="s">
        <v>147</v>
      </c>
      <c r="B147" s="231"/>
      <c r="C147" s="138" t="s">
        <v>148</v>
      </c>
      <c r="D147" s="232">
        <v>4389.07</v>
      </c>
      <c r="E147" s="232"/>
      <c r="F147" s="139">
        <v>10082.24</v>
      </c>
      <c r="G147" s="139">
        <v>16996.580000000002</v>
      </c>
      <c r="H147" s="140">
        <v>387.24786799937112</v>
      </c>
      <c r="I147" s="140">
        <v>168.57940298981177</v>
      </c>
    </row>
    <row r="148" spans="1:9" ht="14.25" x14ac:dyDescent="0.2">
      <c r="A148" s="228" t="s">
        <v>149</v>
      </c>
      <c r="B148" s="228"/>
      <c r="C148" s="141" t="s">
        <v>150</v>
      </c>
      <c r="D148" s="233">
        <v>4389.07</v>
      </c>
      <c r="E148" s="233"/>
      <c r="F148" s="142">
        <v>10082.24</v>
      </c>
      <c r="G148" s="142">
        <v>16996.580000000002</v>
      </c>
      <c r="H148" s="143">
        <v>387.24786799937112</v>
      </c>
      <c r="I148" s="143">
        <v>168.57940298981177</v>
      </c>
    </row>
    <row r="149" spans="1:9" ht="15" x14ac:dyDescent="0.2">
      <c r="A149" s="231" t="s">
        <v>158</v>
      </c>
      <c r="B149" s="231"/>
      <c r="C149" s="138" t="s">
        <v>159</v>
      </c>
      <c r="D149" s="232">
        <v>0</v>
      </c>
      <c r="E149" s="232"/>
      <c r="F149" s="139">
        <v>1020.69</v>
      </c>
      <c r="G149" s="139">
        <v>2804.43</v>
      </c>
      <c r="H149" s="140">
        <v>0</v>
      </c>
      <c r="I149" s="140">
        <v>274.75825177086085</v>
      </c>
    </row>
    <row r="150" spans="1:9" ht="28.5" x14ac:dyDescent="0.2">
      <c r="A150" s="228" t="s">
        <v>160</v>
      </c>
      <c r="B150" s="228"/>
      <c r="C150" s="141" t="s">
        <v>161</v>
      </c>
      <c r="D150" s="233">
        <v>0</v>
      </c>
      <c r="E150" s="233"/>
      <c r="F150" s="142">
        <v>1020.69</v>
      </c>
      <c r="G150" s="142">
        <v>2804.43</v>
      </c>
      <c r="H150" s="143">
        <v>0</v>
      </c>
      <c r="I150" s="143">
        <v>274.75825177086085</v>
      </c>
    </row>
    <row r="151" spans="1:9" ht="15" x14ac:dyDescent="0.2">
      <c r="A151" s="231" t="s">
        <v>162</v>
      </c>
      <c r="B151" s="231"/>
      <c r="C151" s="138" t="s">
        <v>163</v>
      </c>
      <c r="D151" s="232">
        <v>89.67</v>
      </c>
      <c r="E151" s="232"/>
      <c r="F151" s="139">
        <v>618.77</v>
      </c>
      <c r="G151" s="139">
        <v>0</v>
      </c>
      <c r="H151" s="140">
        <v>0</v>
      </c>
      <c r="I151" s="140">
        <v>0</v>
      </c>
    </row>
    <row r="152" spans="1:9" ht="15" x14ac:dyDescent="0.2">
      <c r="A152" s="231" t="s">
        <v>164</v>
      </c>
      <c r="B152" s="231"/>
      <c r="C152" s="138" t="s">
        <v>165</v>
      </c>
      <c r="D152" s="232">
        <v>89.67</v>
      </c>
      <c r="E152" s="232"/>
      <c r="F152" s="139">
        <v>618.77</v>
      </c>
      <c r="G152" s="139">
        <v>0</v>
      </c>
      <c r="H152" s="140">
        <v>0</v>
      </c>
      <c r="I152" s="140">
        <v>0</v>
      </c>
    </row>
    <row r="153" spans="1:9" ht="28.5" x14ac:dyDescent="0.2">
      <c r="A153" s="228" t="s">
        <v>168</v>
      </c>
      <c r="B153" s="228"/>
      <c r="C153" s="141" t="s">
        <v>169</v>
      </c>
      <c r="D153" s="233">
        <v>89.67</v>
      </c>
      <c r="E153" s="233"/>
      <c r="F153" s="142">
        <v>618.77</v>
      </c>
      <c r="G153" s="142">
        <v>0</v>
      </c>
      <c r="H153" s="143">
        <v>0</v>
      </c>
      <c r="I153" s="143">
        <v>0</v>
      </c>
    </row>
    <row r="154" spans="1:9" ht="14.25" x14ac:dyDescent="0.2">
      <c r="A154" s="240" t="s">
        <v>319</v>
      </c>
      <c r="B154" s="240"/>
      <c r="C154" s="135" t="s">
        <v>57</v>
      </c>
      <c r="D154" s="237">
        <v>1936.72</v>
      </c>
      <c r="E154" s="237"/>
      <c r="F154" s="136">
        <v>500</v>
      </c>
      <c r="G154" s="136">
        <v>1033.08</v>
      </c>
      <c r="H154" s="137">
        <v>53.341732413565204</v>
      </c>
      <c r="I154" s="137">
        <v>206.61600000000001</v>
      </c>
    </row>
    <row r="155" spans="1:9" ht="15" x14ac:dyDescent="0.2">
      <c r="A155" s="231" t="s">
        <v>143</v>
      </c>
      <c r="B155" s="231"/>
      <c r="C155" s="138" t="s">
        <v>144</v>
      </c>
      <c r="D155" s="232">
        <v>1936.72</v>
      </c>
      <c r="E155" s="232"/>
      <c r="F155" s="139">
        <v>500</v>
      </c>
      <c r="G155" s="139">
        <v>1033.08</v>
      </c>
      <c r="H155" s="140">
        <v>53.341732413565204</v>
      </c>
      <c r="I155" s="140">
        <v>206.61600000000001</v>
      </c>
    </row>
    <row r="156" spans="1:9" ht="15" x14ac:dyDescent="0.2">
      <c r="A156" s="231" t="s">
        <v>162</v>
      </c>
      <c r="B156" s="231"/>
      <c r="C156" s="138" t="s">
        <v>163</v>
      </c>
      <c r="D156" s="232">
        <v>1936.72</v>
      </c>
      <c r="E156" s="232"/>
      <c r="F156" s="139">
        <v>500</v>
      </c>
      <c r="G156" s="139">
        <v>1033.08</v>
      </c>
      <c r="H156" s="140">
        <v>53.341732413565204</v>
      </c>
      <c r="I156" s="140">
        <v>206.61600000000001</v>
      </c>
    </row>
    <row r="157" spans="1:9" ht="15" x14ac:dyDescent="0.2">
      <c r="A157" s="231" t="s">
        <v>164</v>
      </c>
      <c r="B157" s="231"/>
      <c r="C157" s="138" t="s">
        <v>165</v>
      </c>
      <c r="D157" s="232">
        <v>1936.72</v>
      </c>
      <c r="E157" s="232"/>
      <c r="F157" s="139">
        <v>500</v>
      </c>
      <c r="G157" s="139">
        <v>0</v>
      </c>
      <c r="H157" s="140">
        <v>0</v>
      </c>
      <c r="I157" s="140">
        <v>0</v>
      </c>
    </row>
    <row r="158" spans="1:9" ht="14.25" x14ac:dyDescent="0.2">
      <c r="A158" s="228" t="s">
        <v>166</v>
      </c>
      <c r="B158" s="228"/>
      <c r="C158" s="141" t="s">
        <v>167</v>
      </c>
      <c r="D158" s="233">
        <v>1936.72</v>
      </c>
      <c r="E158" s="233"/>
      <c r="F158" s="142">
        <v>500</v>
      </c>
      <c r="G158" s="142">
        <v>0</v>
      </c>
      <c r="H158" s="143">
        <v>0</v>
      </c>
      <c r="I158" s="143">
        <v>0</v>
      </c>
    </row>
    <row r="159" spans="1:9" ht="15" x14ac:dyDescent="0.2">
      <c r="A159" s="231" t="s">
        <v>185</v>
      </c>
      <c r="B159" s="231"/>
      <c r="C159" s="138" t="s">
        <v>186</v>
      </c>
      <c r="D159" s="232">
        <v>0</v>
      </c>
      <c r="E159" s="232"/>
      <c r="F159" s="139">
        <v>0</v>
      </c>
      <c r="G159" s="139">
        <v>500</v>
      </c>
      <c r="H159" s="140">
        <v>0</v>
      </c>
      <c r="I159" s="140">
        <v>0</v>
      </c>
    </row>
    <row r="160" spans="1:9" ht="14.25" x14ac:dyDescent="0.2">
      <c r="A160" s="228" t="s">
        <v>203</v>
      </c>
      <c r="B160" s="228"/>
      <c r="C160" s="141" t="s">
        <v>204</v>
      </c>
      <c r="D160" s="233">
        <v>0</v>
      </c>
      <c r="E160" s="233"/>
      <c r="F160" s="142">
        <v>0</v>
      </c>
      <c r="G160" s="142">
        <v>500</v>
      </c>
      <c r="H160" s="143">
        <v>0</v>
      </c>
      <c r="I160" s="143">
        <v>0</v>
      </c>
    </row>
    <row r="161" spans="1:9" ht="45" x14ac:dyDescent="0.2">
      <c r="A161" s="231" t="s">
        <v>205</v>
      </c>
      <c r="B161" s="231"/>
      <c r="C161" s="138" t="s">
        <v>206</v>
      </c>
      <c r="D161" s="232">
        <v>0</v>
      </c>
      <c r="E161" s="232"/>
      <c r="F161" s="139">
        <v>0</v>
      </c>
      <c r="G161" s="139">
        <v>533.08000000000004</v>
      </c>
      <c r="H161" s="140">
        <v>0</v>
      </c>
      <c r="I161" s="140">
        <v>0</v>
      </c>
    </row>
    <row r="162" spans="1:9" ht="28.5" x14ac:dyDescent="0.2">
      <c r="A162" s="228" t="s">
        <v>207</v>
      </c>
      <c r="B162" s="228"/>
      <c r="C162" s="141" t="s">
        <v>208</v>
      </c>
      <c r="D162" s="233">
        <v>0</v>
      </c>
      <c r="E162" s="233"/>
      <c r="F162" s="142">
        <v>0</v>
      </c>
      <c r="G162" s="142">
        <v>533.08000000000004</v>
      </c>
      <c r="H162" s="143">
        <v>0</v>
      </c>
      <c r="I162" s="143">
        <v>0</v>
      </c>
    </row>
    <row r="163" spans="1:9" ht="24.75" customHeight="1" x14ac:dyDescent="0.2">
      <c r="A163" s="238" t="s">
        <v>320</v>
      </c>
      <c r="B163" s="238"/>
      <c r="C163" s="132" t="s">
        <v>321</v>
      </c>
      <c r="D163" s="239">
        <v>186192.02</v>
      </c>
      <c r="E163" s="239"/>
      <c r="F163" s="133">
        <v>108000</v>
      </c>
      <c r="G163" s="133">
        <v>165833.01</v>
      </c>
      <c r="H163" s="134">
        <v>89.065584013750964</v>
      </c>
      <c r="I163" s="134">
        <v>153.54908333333333</v>
      </c>
    </row>
    <row r="164" spans="1:9" ht="14.25" x14ac:dyDescent="0.2">
      <c r="A164" s="240" t="s">
        <v>263</v>
      </c>
      <c r="B164" s="240"/>
      <c r="C164" s="135" t="s">
        <v>309</v>
      </c>
      <c r="D164" s="237">
        <v>92561.17</v>
      </c>
      <c r="E164" s="237"/>
      <c r="F164" s="136">
        <v>100000</v>
      </c>
      <c r="G164" s="136">
        <v>156348.6</v>
      </c>
      <c r="H164" s="137">
        <v>168.91381126664669</v>
      </c>
      <c r="I164" s="137">
        <v>156.3486</v>
      </c>
    </row>
    <row r="165" spans="1:9" ht="15" x14ac:dyDescent="0.2">
      <c r="A165" s="231" t="s">
        <v>143</v>
      </c>
      <c r="B165" s="231"/>
      <c r="C165" s="138" t="s">
        <v>144</v>
      </c>
      <c r="D165" s="232">
        <v>92561.17</v>
      </c>
      <c r="E165" s="232"/>
      <c r="F165" s="139">
        <v>100000</v>
      </c>
      <c r="G165" s="139">
        <v>156348.6</v>
      </c>
      <c r="H165" s="140">
        <v>168.91381126664669</v>
      </c>
      <c r="I165" s="140">
        <v>156.3486</v>
      </c>
    </row>
    <row r="166" spans="1:9" ht="15" x14ac:dyDescent="0.2">
      <c r="A166" s="231" t="s">
        <v>162</v>
      </c>
      <c r="B166" s="231"/>
      <c r="C166" s="138" t="s">
        <v>163</v>
      </c>
      <c r="D166" s="232">
        <v>92561.17</v>
      </c>
      <c r="E166" s="232"/>
      <c r="F166" s="139">
        <v>100000</v>
      </c>
      <c r="G166" s="139">
        <v>156348.6</v>
      </c>
      <c r="H166" s="140">
        <v>168.91381126664669</v>
      </c>
      <c r="I166" s="140">
        <v>156.3486</v>
      </c>
    </row>
    <row r="167" spans="1:9" ht="15" x14ac:dyDescent="0.2">
      <c r="A167" s="231" t="s">
        <v>185</v>
      </c>
      <c r="B167" s="231"/>
      <c r="C167" s="138" t="s">
        <v>186</v>
      </c>
      <c r="D167" s="232">
        <v>92561.17</v>
      </c>
      <c r="E167" s="232"/>
      <c r="F167" s="139">
        <v>100000</v>
      </c>
      <c r="G167" s="139">
        <v>156348.6</v>
      </c>
      <c r="H167" s="140">
        <v>168.91381126664669</v>
      </c>
      <c r="I167" s="140">
        <v>156.3486</v>
      </c>
    </row>
    <row r="168" spans="1:9" ht="28.5" x14ac:dyDescent="0.2">
      <c r="A168" s="228" t="s">
        <v>189</v>
      </c>
      <c r="B168" s="228"/>
      <c r="C168" s="141" t="s">
        <v>190</v>
      </c>
      <c r="D168" s="233">
        <v>92561.17</v>
      </c>
      <c r="E168" s="233"/>
      <c r="F168" s="142">
        <v>100000</v>
      </c>
      <c r="G168" s="142">
        <v>156348.6</v>
      </c>
      <c r="H168" s="143">
        <v>168.91381126664669</v>
      </c>
      <c r="I168" s="143">
        <v>156.3486</v>
      </c>
    </row>
    <row r="169" spans="1:9" ht="14.25" x14ac:dyDescent="0.2">
      <c r="A169" s="240" t="s">
        <v>289</v>
      </c>
      <c r="B169" s="240"/>
      <c r="C169" s="135" t="s">
        <v>311</v>
      </c>
      <c r="D169" s="237">
        <v>74811.25</v>
      </c>
      <c r="E169" s="237"/>
      <c r="F169" s="136">
        <v>0</v>
      </c>
      <c r="G169" s="136">
        <v>7500</v>
      </c>
      <c r="H169" s="137">
        <v>10.025230162575815</v>
      </c>
      <c r="I169" s="137">
        <v>0</v>
      </c>
    </row>
    <row r="170" spans="1:9" ht="15" x14ac:dyDescent="0.2">
      <c r="A170" s="231" t="s">
        <v>143</v>
      </c>
      <c r="B170" s="231"/>
      <c r="C170" s="138" t="s">
        <v>144</v>
      </c>
      <c r="D170" s="232">
        <v>74811.25</v>
      </c>
      <c r="E170" s="232"/>
      <c r="F170" s="139">
        <v>0</v>
      </c>
      <c r="G170" s="139">
        <v>7500</v>
      </c>
      <c r="H170" s="140">
        <v>10.025230162575815</v>
      </c>
      <c r="I170" s="140">
        <v>0</v>
      </c>
    </row>
    <row r="171" spans="1:9" ht="15" x14ac:dyDescent="0.2">
      <c r="A171" s="231" t="s">
        <v>162</v>
      </c>
      <c r="B171" s="231"/>
      <c r="C171" s="138" t="s">
        <v>163</v>
      </c>
      <c r="D171" s="232">
        <v>74811.25</v>
      </c>
      <c r="E171" s="232"/>
      <c r="F171" s="139">
        <v>0</v>
      </c>
      <c r="G171" s="139">
        <v>7500</v>
      </c>
      <c r="H171" s="140">
        <v>10.025230162575815</v>
      </c>
      <c r="I171" s="140">
        <v>0</v>
      </c>
    </row>
    <row r="172" spans="1:9" ht="15" x14ac:dyDescent="0.2">
      <c r="A172" s="231" t="s">
        <v>185</v>
      </c>
      <c r="B172" s="231"/>
      <c r="C172" s="138" t="s">
        <v>186</v>
      </c>
      <c r="D172" s="232">
        <v>74811.25</v>
      </c>
      <c r="E172" s="232"/>
      <c r="F172" s="139">
        <v>0</v>
      </c>
      <c r="G172" s="139">
        <v>7500</v>
      </c>
      <c r="H172" s="140">
        <v>10.025230162575815</v>
      </c>
      <c r="I172" s="140">
        <v>0</v>
      </c>
    </row>
    <row r="173" spans="1:9" ht="28.5" x14ac:dyDescent="0.2">
      <c r="A173" s="228" t="s">
        <v>189</v>
      </c>
      <c r="B173" s="228"/>
      <c r="C173" s="141" t="s">
        <v>190</v>
      </c>
      <c r="D173" s="233">
        <v>59500</v>
      </c>
      <c r="E173" s="233"/>
      <c r="F173" s="142">
        <v>0</v>
      </c>
      <c r="G173" s="142">
        <v>7500</v>
      </c>
      <c r="H173" s="143">
        <v>12.605042016806722</v>
      </c>
      <c r="I173" s="143">
        <v>0</v>
      </c>
    </row>
    <row r="174" spans="1:9" ht="14.25" x14ac:dyDescent="0.2">
      <c r="A174" s="228" t="s">
        <v>201</v>
      </c>
      <c r="B174" s="228"/>
      <c r="C174" s="141" t="s">
        <v>202</v>
      </c>
      <c r="D174" s="233">
        <v>15311.25</v>
      </c>
      <c r="E174" s="233"/>
      <c r="F174" s="142">
        <v>0</v>
      </c>
      <c r="G174" s="142">
        <v>0</v>
      </c>
      <c r="H174" s="143">
        <v>0</v>
      </c>
      <c r="I174" s="143">
        <v>0</v>
      </c>
    </row>
    <row r="175" spans="1:9" ht="28.5" x14ac:dyDescent="0.2">
      <c r="A175" s="240" t="s">
        <v>138</v>
      </c>
      <c r="B175" s="240"/>
      <c r="C175" s="135" t="s">
        <v>322</v>
      </c>
      <c r="D175" s="237">
        <v>18819.599999999999</v>
      </c>
      <c r="E175" s="237"/>
      <c r="F175" s="136">
        <v>8000</v>
      </c>
      <c r="G175" s="136">
        <v>1984.41</v>
      </c>
      <c r="H175" s="137">
        <v>10.544379264171395</v>
      </c>
      <c r="I175" s="137">
        <v>24.805125</v>
      </c>
    </row>
    <row r="176" spans="1:9" ht="15" x14ac:dyDescent="0.2">
      <c r="A176" s="231" t="s">
        <v>143</v>
      </c>
      <c r="B176" s="231"/>
      <c r="C176" s="138" t="s">
        <v>144</v>
      </c>
      <c r="D176" s="232">
        <v>18819.599999999999</v>
      </c>
      <c r="E176" s="232"/>
      <c r="F176" s="139">
        <v>8000</v>
      </c>
      <c r="G176" s="139">
        <v>1984.41</v>
      </c>
      <c r="H176" s="140">
        <v>10.544379264171395</v>
      </c>
      <c r="I176" s="140">
        <v>24.805125</v>
      </c>
    </row>
    <row r="177" spans="1:9" ht="15" x14ac:dyDescent="0.2">
      <c r="A177" s="231" t="s">
        <v>162</v>
      </c>
      <c r="B177" s="231"/>
      <c r="C177" s="138" t="s">
        <v>163</v>
      </c>
      <c r="D177" s="232">
        <v>18819.599999999999</v>
      </c>
      <c r="E177" s="232"/>
      <c r="F177" s="139">
        <v>8000</v>
      </c>
      <c r="G177" s="139">
        <v>1984.41</v>
      </c>
      <c r="H177" s="140">
        <v>10.544379264171395</v>
      </c>
      <c r="I177" s="140">
        <v>24.805125</v>
      </c>
    </row>
    <row r="178" spans="1:9" ht="15" x14ac:dyDescent="0.2">
      <c r="A178" s="231" t="s">
        <v>185</v>
      </c>
      <c r="B178" s="231"/>
      <c r="C178" s="138" t="s">
        <v>186</v>
      </c>
      <c r="D178" s="232">
        <v>18819.599999999999</v>
      </c>
      <c r="E178" s="232"/>
      <c r="F178" s="139">
        <v>8000</v>
      </c>
      <c r="G178" s="139">
        <v>1984.41</v>
      </c>
      <c r="H178" s="140">
        <v>10.544379264171395</v>
      </c>
      <c r="I178" s="140">
        <v>24.805125</v>
      </c>
    </row>
    <row r="179" spans="1:9" ht="28.5" x14ac:dyDescent="0.2">
      <c r="A179" s="228" t="s">
        <v>189</v>
      </c>
      <c r="B179" s="228"/>
      <c r="C179" s="141" t="s">
        <v>190</v>
      </c>
      <c r="D179" s="233">
        <v>18819.599999999999</v>
      </c>
      <c r="E179" s="233"/>
      <c r="F179" s="142">
        <v>8000</v>
      </c>
      <c r="G179" s="142">
        <v>1984.41</v>
      </c>
      <c r="H179" s="143">
        <v>10.544379264171395</v>
      </c>
      <c r="I179" s="143">
        <v>24.805125</v>
      </c>
    </row>
    <row r="180" spans="1:9" ht="24.75" customHeight="1" x14ac:dyDescent="0.2">
      <c r="A180" s="238" t="s">
        <v>323</v>
      </c>
      <c r="B180" s="238"/>
      <c r="C180" s="132" t="s">
        <v>324</v>
      </c>
      <c r="D180" s="239">
        <v>645794.35</v>
      </c>
      <c r="E180" s="239"/>
      <c r="F180" s="133">
        <v>582768.79</v>
      </c>
      <c r="G180" s="133">
        <v>582768.79</v>
      </c>
      <c r="H180" s="134">
        <v>90.240614523803117</v>
      </c>
      <c r="I180" s="134">
        <v>100</v>
      </c>
    </row>
    <row r="181" spans="1:9" ht="14.25" x14ac:dyDescent="0.2">
      <c r="A181" s="240" t="s">
        <v>306</v>
      </c>
      <c r="B181" s="240"/>
      <c r="C181" s="135" t="s">
        <v>307</v>
      </c>
      <c r="D181" s="237">
        <v>645794.35</v>
      </c>
      <c r="E181" s="237"/>
      <c r="F181" s="136">
        <v>582768.79</v>
      </c>
      <c r="G181" s="136">
        <v>582768.79</v>
      </c>
      <c r="H181" s="137">
        <v>90.240614523803117</v>
      </c>
      <c r="I181" s="137">
        <v>100</v>
      </c>
    </row>
    <row r="182" spans="1:9" ht="15" x14ac:dyDescent="0.2">
      <c r="A182" s="231" t="s">
        <v>143</v>
      </c>
      <c r="B182" s="231"/>
      <c r="C182" s="138" t="s">
        <v>144</v>
      </c>
      <c r="D182" s="232">
        <v>645794.35</v>
      </c>
      <c r="E182" s="232"/>
      <c r="F182" s="139">
        <v>582768.79</v>
      </c>
      <c r="G182" s="139">
        <v>582768.79</v>
      </c>
      <c r="H182" s="140">
        <v>90.240614523803117</v>
      </c>
      <c r="I182" s="140">
        <v>100</v>
      </c>
    </row>
    <row r="183" spans="1:9" ht="15" x14ac:dyDescent="0.2">
      <c r="A183" s="231" t="s">
        <v>145</v>
      </c>
      <c r="B183" s="231"/>
      <c r="C183" s="138" t="s">
        <v>146</v>
      </c>
      <c r="D183" s="232">
        <v>616695.55000000005</v>
      </c>
      <c r="E183" s="232"/>
      <c r="F183" s="139">
        <v>553192.15</v>
      </c>
      <c r="G183" s="139">
        <v>553192.15</v>
      </c>
      <c r="H183" s="140">
        <v>89.702633657726238</v>
      </c>
      <c r="I183" s="140">
        <v>100</v>
      </c>
    </row>
    <row r="184" spans="1:9" ht="15" x14ac:dyDescent="0.2">
      <c r="A184" s="231" t="s">
        <v>147</v>
      </c>
      <c r="B184" s="231"/>
      <c r="C184" s="138" t="s">
        <v>148</v>
      </c>
      <c r="D184" s="232">
        <v>530046.43999999994</v>
      </c>
      <c r="E184" s="232"/>
      <c r="F184" s="139">
        <v>475658.49</v>
      </c>
      <c r="G184" s="139">
        <v>475658.49</v>
      </c>
      <c r="H184" s="140">
        <v>89.739021735529434</v>
      </c>
      <c r="I184" s="140">
        <v>100</v>
      </c>
    </row>
    <row r="185" spans="1:9" ht="14.25" x14ac:dyDescent="0.2">
      <c r="A185" s="228" t="s">
        <v>149</v>
      </c>
      <c r="B185" s="228"/>
      <c r="C185" s="141" t="s">
        <v>150</v>
      </c>
      <c r="D185" s="233">
        <v>530046.43999999994</v>
      </c>
      <c r="E185" s="233"/>
      <c r="F185" s="142">
        <v>475658.49</v>
      </c>
      <c r="G185" s="142">
        <v>475658.49</v>
      </c>
      <c r="H185" s="143">
        <v>89.739021735529434</v>
      </c>
      <c r="I185" s="143">
        <v>100</v>
      </c>
    </row>
    <row r="186" spans="1:9" ht="15" x14ac:dyDescent="0.2">
      <c r="A186" s="231" t="s">
        <v>158</v>
      </c>
      <c r="B186" s="231"/>
      <c r="C186" s="138" t="s">
        <v>159</v>
      </c>
      <c r="D186" s="232">
        <v>86649.11</v>
      </c>
      <c r="E186" s="232"/>
      <c r="F186" s="139">
        <v>77533.66</v>
      </c>
      <c r="G186" s="139">
        <v>77533.66</v>
      </c>
      <c r="H186" s="140">
        <v>89.480041976195707</v>
      </c>
      <c r="I186" s="140">
        <v>100</v>
      </c>
    </row>
    <row r="187" spans="1:9" ht="28.5" x14ac:dyDescent="0.2">
      <c r="A187" s="228" t="s">
        <v>160</v>
      </c>
      <c r="B187" s="228"/>
      <c r="C187" s="141" t="s">
        <v>161</v>
      </c>
      <c r="D187" s="233">
        <v>86649.11</v>
      </c>
      <c r="E187" s="233"/>
      <c r="F187" s="142">
        <v>77533.66</v>
      </c>
      <c r="G187" s="142">
        <v>77533.66</v>
      </c>
      <c r="H187" s="143">
        <v>89.480041976195707</v>
      </c>
      <c r="I187" s="143">
        <v>100</v>
      </c>
    </row>
    <row r="188" spans="1:9" ht="15" x14ac:dyDescent="0.2">
      <c r="A188" s="231" t="s">
        <v>162</v>
      </c>
      <c r="B188" s="231"/>
      <c r="C188" s="138" t="s">
        <v>163</v>
      </c>
      <c r="D188" s="232">
        <v>29098.799999999999</v>
      </c>
      <c r="E188" s="232"/>
      <c r="F188" s="139">
        <v>29576.639999999999</v>
      </c>
      <c r="G188" s="139">
        <v>29576.639999999999</v>
      </c>
      <c r="H188" s="140">
        <v>101.6421295723535</v>
      </c>
      <c r="I188" s="140">
        <v>100</v>
      </c>
    </row>
    <row r="189" spans="1:9" ht="15" x14ac:dyDescent="0.2">
      <c r="A189" s="231" t="s">
        <v>164</v>
      </c>
      <c r="B189" s="231"/>
      <c r="C189" s="138" t="s">
        <v>165</v>
      </c>
      <c r="D189" s="232">
        <v>0</v>
      </c>
      <c r="E189" s="232"/>
      <c r="F189" s="139">
        <v>477.84</v>
      </c>
      <c r="G189" s="139">
        <v>477.84</v>
      </c>
      <c r="H189" s="140">
        <v>0</v>
      </c>
      <c r="I189" s="140">
        <v>100</v>
      </c>
    </row>
    <row r="190" spans="1:9" ht="28.5" x14ac:dyDescent="0.2">
      <c r="A190" s="228" t="s">
        <v>168</v>
      </c>
      <c r="B190" s="228"/>
      <c r="C190" s="141" t="s">
        <v>169</v>
      </c>
      <c r="D190" s="233">
        <v>0</v>
      </c>
      <c r="E190" s="233"/>
      <c r="F190" s="142">
        <v>477.84</v>
      </c>
      <c r="G190" s="142">
        <v>477.84</v>
      </c>
      <c r="H190" s="143">
        <v>0</v>
      </c>
      <c r="I190" s="143">
        <v>100</v>
      </c>
    </row>
    <row r="191" spans="1:9" ht="15" x14ac:dyDescent="0.2">
      <c r="A191" s="231" t="s">
        <v>174</v>
      </c>
      <c r="B191" s="231"/>
      <c r="C191" s="138" t="s">
        <v>175</v>
      </c>
      <c r="D191" s="232">
        <v>1625.18</v>
      </c>
      <c r="E191" s="232"/>
      <c r="F191" s="139">
        <v>1625.18</v>
      </c>
      <c r="G191" s="139">
        <v>1625.18</v>
      </c>
      <c r="H191" s="140">
        <v>100</v>
      </c>
      <c r="I191" s="140">
        <v>100</v>
      </c>
    </row>
    <row r="192" spans="1:9" ht="14.25" x14ac:dyDescent="0.2">
      <c r="A192" s="228" t="s">
        <v>180</v>
      </c>
      <c r="B192" s="228"/>
      <c r="C192" s="141" t="s">
        <v>181</v>
      </c>
      <c r="D192" s="233">
        <v>1625.18</v>
      </c>
      <c r="E192" s="233"/>
      <c r="F192" s="142">
        <v>1625.18</v>
      </c>
      <c r="G192" s="142">
        <v>1625.18</v>
      </c>
      <c r="H192" s="143">
        <v>100</v>
      </c>
      <c r="I192" s="143">
        <v>100</v>
      </c>
    </row>
    <row r="193" spans="1:9" ht="15" x14ac:dyDescent="0.2">
      <c r="A193" s="231" t="s">
        <v>185</v>
      </c>
      <c r="B193" s="231"/>
      <c r="C193" s="138" t="s">
        <v>186</v>
      </c>
      <c r="D193" s="232">
        <v>27473.62</v>
      </c>
      <c r="E193" s="232"/>
      <c r="F193" s="139">
        <v>27473.62</v>
      </c>
      <c r="G193" s="139">
        <v>27473.62</v>
      </c>
      <c r="H193" s="140">
        <v>100</v>
      </c>
      <c r="I193" s="140">
        <v>100</v>
      </c>
    </row>
    <row r="194" spans="1:9" ht="14.25" x14ac:dyDescent="0.2">
      <c r="A194" s="228" t="s">
        <v>187</v>
      </c>
      <c r="B194" s="228"/>
      <c r="C194" s="141" t="s">
        <v>188</v>
      </c>
      <c r="D194" s="233">
        <v>19908.419999999998</v>
      </c>
      <c r="E194" s="233"/>
      <c r="F194" s="142">
        <v>19908.419999999998</v>
      </c>
      <c r="G194" s="142">
        <v>19908.419999999998</v>
      </c>
      <c r="H194" s="143">
        <v>100</v>
      </c>
      <c r="I194" s="143">
        <v>100</v>
      </c>
    </row>
    <row r="195" spans="1:9" ht="14.25" x14ac:dyDescent="0.2">
      <c r="A195" s="228" t="s">
        <v>197</v>
      </c>
      <c r="B195" s="228"/>
      <c r="C195" s="141" t="s">
        <v>198</v>
      </c>
      <c r="D195" s="233">
        <v>7565.2</v>
      </c>
      <c r="E195" s="233"/>
      <c r="F195" s="142">
        <v>7565.2</v>
      </c>
      <c r="G195" s="142">
        <v>7565.2</v>
      </c>
      <c r="H195" s="143">
        <v>100</v>
      </c>
      <c r="I195" s="143">
        <v>100</v>
      </c>
    </row>
    <row r="196" spans="1:9" ht="24" customHeight="1" x14ac:dyDescent="0.2">
      <c r="A196" s="238" t="s">
        <v>325</v>
      </c>
      <c r="B196" s="238"/>
      <c r="C196" s="132" t="s">
        <v>326</v>
      </c>
      <c r="D196" s="239">
        <v>129459.74</v>
      </c>
      <c r="E196" s="239"/>
      <c r="F196" s="133">
        <v>288000</v>
      </c>
      <c r="G196" s="133">
        <v>271784.83</v>
      </c>
      <c r="H196" s="134">
        <v>209.93772272368227</v>
      </c>
      <c r="I196" s="134">
        <v>94.369732638888877</v>
      </c>
    </row>
    <row r="197" spans="1:9" ht="14.25" x14ac:dyDescent="0.2">
      <c r="A197" s="240" t="s">
        <v>145</v>
      </c>
      <c r="B197" s="240"/>
      <c r="C197" s="135" t="s">
        <v>308</v>
      </c>
      <c r="D197" s="237">
        <v>31124.81</v>
      </c>
      <c r="E197" s="237"/>
      <c r="F197" s="136">
        <v>45000</v>
      </c>
      <c r="G197" s="136">
        <v>50536.08</v>
      </c>
      <c r="H197" s="137">
        <v>162.36590681196125</v>
      </c>
      <c r="I197" s="137">
        <v>112.30240000000001</v>
      </c>
    </row>
    <row r="198" spans="1:9" ht="30" x14ac:dyDescent="0.2">
      <c r="A198" s="231" t="s">
        <v>262</v>
      </c>
      <c r="B198" s="231"/>
      <c r="C198" s="138" t="s">
        <v>2</v>
      </c>
      <c r="D198" s="232">
        <v>31124.81</v>
      </c>
      <c r="E198" s="232"/>
      <c r="F198" s="139">
        <v>45000</v>
      </c>
      <c r="G198" s="139">
        <v>50536.08</v>
      </c>
      <c r="H198" s="140">
        <v>162.36590681196125</v>
      </c>
      <c r="I198" s="140">
        <v>112.30240000000001</v>
      </c>
    </row>
    <row r="199" spans="1:9" ht="30" x14ac:dyDescent="0.2">
      <c r="A199" s="231" t="s">
        <v>263</v>
      </c>
      <c r="B199" s="231"/>
      <c r="C199" s="138" t="s">
        <v>264</v>
      </c>
      <c r="D199" s="232">
        <v>0</v>
      </c>
      <c r="E199" s="232"/>
      <c r="F199" s="139">
        <v>0</v>
      </c>
      <c r="G199" s="139">
        <v>415</v>
      </c>
      <c r="H199" s="140">
        <v>0</v>
      </c>
      <c r="I199" s="140">
        <v>0</v>
      </c>
    </row>
    <row r="200" spans="1:9" ht="15" x14ac:dyDescent="0.2">
      <c r="A200" s="231" t="s">
        <v>265</v>
      </c>
      <c r="B200" s="231"/>
      <c r="C200" s="138" t="s">
        <v>266</v>
      </c>
      <c r="D200" s="232">
        <v>0</v>
      </c>
      <c r="E200" s="232"/>
      <c r="F200" s="139">
        <v>0</v>
      </c>
      <c r="G200" s="139">
        <v>415</v>
      </c>
      <c r="H200" s="140">
        <v>0</v>
      </c>
      <c r="I200" s="140">
        <v>0</v>
      </c>
    </row>
    <row r="201" spans="1:9" ht="14.25" x14ac:dyDescent="0.2">
      <c r="A201" s="228" t="s">
        <v>267</v>
      </c>
      <c r="B201" s="228"/>
      <c r="C201" s="141" t="s">
        <v>268</v>
      </c>
      <c r="D201" s="233">
        <v>0</v>
      </c>
      <c r="E201" s="233"/>
      <c r="F201" s="142">
        <v>0</v>
      </c>
      <c r="G201" s="142">
        <v>415</v>
      </c>
      <c r="H201" s="143">
        <v>0</v>
      </c>
      <c r="I201" s="143">
        <v>0</v>
      </c>
    </row>
    <row r="202" spans="1:9" ht="30" x14ac:dyDescent="0.2">
      <c r="A202" s="231" t="s">
        <v>269</v>
      </c>
      <c r="B202" s="231"/>
      <c r="C202" s="138" t="s">
        <v>270</v>
      </c>
      <c r="D202" s="232">
        <v>24456.11</v>
      </c>
      <c r="E202" s="232"/>
      <c r="F202" s="139">
        <v>43000</v>
      </c>
      <c r="G202" s="139">
        <v>50121.08</v>
      </c>
      <c r="H202" s="140">
        <v>204.94297743999351</v>
      </c>
      <c r="I202" s="140">
        <v>116.56065116279069</v>
      </c>
    </row>
    <row r="203" spans="1:9" ht="15" x14ac:dyDescent="0.2">
      <c r="A203" s="231" t="s">
        <v>271</v>
      </c>
      <c r="B203" s="231"/>
      <c r="C203" s="138" t="s">
        <v>272</v>
      </c>
      <c r="D203" s="232">
        <v>24456.11</v>
      </c>
      <c r="E203" s="232"/>
      <c r="F203" s="139">
        <v>37000</v>
      </c>
      <c r="G203" s="139">
        <v>50121.08</v>
      </c>
      <c r="H203" s="140">
        <v>204.94297743999351</v>
      </c>
      <c r="I203" s="140">
        <v>135.46237837837836</v>
      </c>
    </row>
    <row r="204" spans="1:9" ht="14.25" x14ac:dyDescent="0.2">
      <c r="A204" s="228" t="s">
        <v>273</v>
      </c>
      <c r="B204" s="228"/>
      <c r="C204" s="141" t="s">
        <v>274</v>
      </c>
      <c r="D204" s="233">
        <v>1945.68</v>
      </c>
      <c r="E204" s="233"/>
      <c r="F204" s="142">
        <v>5000</v>
      </c>
      <c r="G204" s="142">
        <v>5749.16</v>
      </c>
      <c r="H204" s="143">
        <v>295.48332716582377</v>
      </c>
      <c r="I204" s="143">
        <v>114.9832</v>
      </c>
    </row>
    <row r="205" spans="1:9" ht="14.25" x14ac:dyDescent="0.2">
      <c r="A205" s="228" t="s">
        <v>275</v>
      </c>
      <c r="B205" s="228"/>
      <c r="C205" s="141" t="s">
        <v>276</v>
      </c>
      <c r="D205" s="233">
        <v>78.34</v>
      </c>
      <c r="E205" s="233"/>
      <c r="F205" s="142">
        <v>500</v>
      </c>
      <c r="G205" s="142">
        <v>60.1</v>
      </c>
      <c r="H205" s="143">
        <v>76.716875159560885</v>
      </c>
      <c r="I205" s="143">
        <v>12.02</v>
      </c>
    </row>
    <row r="206" spans="1:9" ht="14.25" x14ac:dyDescent="0.2">
      <c r="A206" s="228" t="s">
        <v>277</v>
      </c>
      <c r="B206" s="228"/>
      <c r="C206" s="141" t="s">
        <v>278</v>
      </c>
      <c r="D206" s="233">
        <v>0</v>
      </c>
      <c r="E206" s="233"/>
      <c r="F206" s="142">
        <v>1500</v>
      </c>
      <c r="G206" s="142">
        <v>1447.95</v>
      </c>
      <c r="H206" s="143">
        <v>0</v>
      </c>
      <c r="I206" s="143">
        <v>96.53</v>
      </c>
    </row>
    <row r="207" spans="1:9" ht="14.25" x14ac:dyDescent="0.2">
      <c r="A207" s="228" t="s">
        <v>279</v>
      </c>
      <c r="B207" s="228"/>
      <c r="C207" s="141" t="s">
        <v>280</v>
      </c>
      <c r="D207" s="233">
        <v>22432.09</v>
      </c>
      <c r="E207" s="233"/>
      <c r="F207" s="142">
        <v>30000</v>
      </c>
      <c r="G207" s="142">
        <v>42863.87</v>
      </c>
      <c r="H207" s="143">
        <v>191.08281930038618</v>
      </c>
      <c r="I207" s="143">
        <v>142.87956666666665</v>
      </c>
    </row>
    <row r="208" spans="1:9" ht="15" x14ac:dyDescent="0.2">
      <c r="A208" s="231" t="s">
        <v>285</v>
      </c>
      <c r="B208" s="231"/>
      <c r="C208" s="138" t="s">
        <v>286</v>
      </c>
      <c r="D208" s="232">
        <v>0</v>
      </c>
      <c r="E208" s="232"/>
      <c r="F208" s="139">
        <v>6000</v>
      </c>
      <c r="G208" s="139">
        <v>0</v>
      </c>
      <c r="H208" s="140">
        <v>0</v>
      </c>
      <c r="I208" s="140">
        <v>0</v>
      </c>
    </row>
    <row r="209" spans="1:9" ht="14.25" x14ac:dyDescent="0.2">
      <c r="A209" s="228" t="s">
        <v>287</v>
      </c>
      <c r="B209" s="228"/>
      <c r="C209" s="141" t="s">
        <v>288</v>
      </c>
      <c r="D209" s="233">
        <v>0</v>
      </c>
      <c r="E209" s="233"/>
      <c r="F209" s="142">
        <v>6000</v>
      </c>
      <c r="G209" s="142">
        <v>0</v>
      </c>
      <c r="H209" s="143">
        <v>0</v>
      </c>
      <c r="I209" s="143">
        <v>0</v>
      </c>
    </row>
    <row r="210" spans="1:9" ht="30" x14ac:dyDescent="0.2">
      <c r="A210" s="231" t="s">
        <v>289</v>
      </c>
      <c r="B210" s="231"/>
      <c r="C210" s="138" t="s">
        <v>290</v>
      </c>
      <c r="D210" s="232">
        <v>6668.7</v>
      </c>
      <c r="E210" s="232"/>
      <c r="F210" s="139">
        <v>2000</v>
      </c>
      <c r="G210" s="139">
        <v>0</v>
      </c>
      <c r="H210" s="140">
        <v>0</v>
      </c>
      <c r="I210" s="140">
        <v>0</v>
      </c>
    </row>
    <row r="211" spans="1:9" ht="30" x14ac:dyDescent="0.2">
      <c r="A211" s="231" t="s">
        <v>291</v>
      </c>
      <c r="B211" s="231"/>
      <c r="C211" s="138" t="s">
        <v>292</v>
      </c>
      <c r="D211" s="232">
        <v>6668.7</v>
      </c>
      <c r="E211" s="232"/>
      <c r="F211" s="139">
        <v>1000</v>
      </c>
      <c r="G211" s="139">
        <v>0</v>
      </c>
      <c r="H211" s="140">
        <v>0</v>
      </c>
      <c r="I211" s="140">
        <v>0</v>
      </c>
    </row>
    <row r="212" spans="1:9" ht="28.5" x14ac:dyDescent="0.2">
      <c r="A212" s="228" t="s">
        <v>293</v>
      </c>
      <c r="B212" s="228"/>
      <c r="C212" s="141" t="s">
        <v>292</v>
      </c>
      <c r="D212" s="233">
        <v>6668.7</v>
      </c>
      <c r="E212" s="233"/>
      <c r="F212" s="142">
        <v>1000</v>
      </c>
      <c r="G212" s="142">
        <v>0</v>
      </c>
      <c r="H212" s="143">
        <v>0</v>
      </c>
      <c r="I212" s="143">
        <v>0</v>
      </c>
    </row>
    <row r="213" spans="1:9" ht="30" x14ac:dyDescent="0.2">
      <c r="A213" s="231" t="s">
        <v>294</v>
      </c>
      <c r="B213" s="231"/>
      <c r="C213" s="138" t="s">
        <v>295</v>
      </c>
      <c r="D213" s="232">
        <v>0</v>
      </c>
      <c r="E213" s="232"/>
      <c r="F213" s="139">
        <v>500</v>
      </c>
      <c r="G213" s="139">
        <v>0</v>
      </c>
      <c r="H213" s="140">
        <v>0</v>
      </c>
      <c r="I213" s="140">
        <v>0</v>
      </c>
    </row>
    <row r="214" spans="1:9" ht="28.5" x14ac:dyDescent="0.2">
      <c r="A214" s="228" t="s">
        <v>296</v>
      </c>
      <c r="B214" s="228"/>
      <c r="C214" s="141" t="s">
        <v>295</v>
      </c>
      <c r="D214" s="233">
        <v>0</v>
      </c>
      <c r="E214" s="233"/>
      <c r="F214" s="142">
        <v>500</v>
      </c>
      <c r="G214" s="142">
        <v>0</v>
      </c>
      <c r="H214" s="143">
        <v>0</v>
      </c>
      <c r="I214" s="143">
        <v>0</v>
      </c>
    </row>
    <row r="215" spans="1:9" ht="30" x14ac:dyDescent="0.2">
      <c r="A215" s="231" t="s">
        <v>297</v>
      </c>
      <c r="B215" s="231"/>
      <c r="C215" s="138" t="s">
        <v>298</v>
      </c>
      <c r="D215" s="232">
        <v>0</v>
      </c>
      <c r="E215" s="232"/>
      <c r="F215" s="139">
        <v>500</v>
      </c>
      <c r="G215" s="139">
        <v>0</v>
      </c>
      <c r="H215" s="140">
        <v>0</v>
      </c>
      <c r="I215" s="140">
        <v>0</v>
      </c>
    </row>
    <row r="216" spans="1:9" ht="28.5" x14ac:dyDescent="0.2">
      <c r="A216" s="228" t="s">
        <v>299</v>
      </c>
      <c r="B216" s="228"/>
      <c r="C216" s="141" t="s">
        <v>298</v>
      </c>
      <c r="D216" s="233">
        <v>0</v>
      </c>
      <c r="E216" s="233"/>
      <c r="F216" s="142">
        <v>500</v>
      </c>
      <c r="G216" s="142">
        <v>0</v>
      </c>
      <c r="H216" s="143">
        <v>0</v>
      </c>
      <c r="I216" s="143">
        <v>0</v>
      </c>
    </row>
    <row r="217" spans="1:9" ht="14.25" x14ac:dyDescent="0.2">
      <c r="A217" s="240" t="s">
        <v>289</v>
      </c>
      <c r="B217" s="240"/>
      <c r="C217" s="135" t="s">
        <v>311</v>
      </c>
      <c r="D217" s="237">
        <v>96222.43</v>
      </c>
      <c r="E217" s="237"/>
      <c r="F217" s="136">
        <v>243000</v>
      </c>
      <c r="G217" s="136">
        <v>221248.75</v>
      </c>
      <c r="H217" s="137">
        <v>229.93469402092629</v>
      </c>
      <c r="I217" s="137">
        <v>91.048868312757207</v>
      </c>
    </row>
    <row r="218" spans="1:9" ht="30" x14ac:dyDescent="0.2">
      <c r="A218" s="231" t="s">
        <v>262</v>
      </c>
      <c r="B218" s="231"/>
      <c r="C218" s="138" t="s">
        <v>2</v>
      </c>
      <c r="D218" s="232">
        <v>96222.43</v>
      </c>
      <c r="E218" s="232"/>
      <c r="F218" s="139">
        <v>243000</v>
      </c>
      <c r="G218" s="139">
        <v>221248.75</v>
      </c>
      <c r="H218" s="140">
        <v>229.93469402092629</v>
      </c>
      <c r="I218" s="140">
        <v>91.048868312757207</v>
      </c>
    </row>
    <row r="219" spans="1:9" ht="30" x14ac:dyDescent="0.2">
      <c r="A219" s="231" t="s">
        <v>269</v>
      </c>
      <c r="B219" s="231"/>
      <c r="C219" s="138" t="s">
        <v>270</v>
      </c>
      <c r="D219" s="232">
        <v>96222.43</v>
      </c>
      <c r="E219" s="232"/>
      <c r="F219" s="139">
        <v>243000</v>
      </c>
      <c r="G219" s="139">
        <v>221248.75</v>
      </c>
      <c r="H219" s="140">
        <v>229.93469402092629</v>
      </c>
      <c r="I219" s="140">
        <v>91.048868312757207</v>
      </c>
    </row>
    <row r="220" spans="1:9" ht="15" x14ac:dyDescent="0.2">
      <c r="A220" s="231" t="s">
        <v>271</v>
      </c>
      <c r="B220" s="231"/>
      <c r="C220" s="138" t="s">
        <v>272</v>
      </c>
      <c r="D220" s="232">
        <v>86222.43</v>
      </c>
      <c r="E220" s="232"/>
      <c r="F220" s="139">
        <v>243000</v>
      </c>
      <c r="G220" s="139">
        <v>221248.75</v>
      </c>
      <c r="H220" s="140">
        <v>256.60231334236346</v>
      </c>
      <c r="I220" s="140">
        <v>91.048868312757207</v>
      </c>
    </row>
    <row r="221" spans="1:9" ht="14.25" x14ac:dyDescent="0.2">
      <c r="A221" s="228" t="s">
        <v>273</v>
      </c>
      <c r="B221" s="228"/>
      <c r="C221" s="141" t="s">
        <v>274</v>
      </c>
      <c r="D221" s="233">
        <v>24989.58</v>
      </c>
      <c r="E221" s="233"/>
      <c r="F221" s="142">
        <v>0</v>
      </c>
      <c r="G221" s="142">
        <v>0</v>
      </c>
      <c r="H221" s="143">
        <v>0</v>
      </c>
      <c r="I221" s="143">
        <v>0</v>
      </c>
    </row>
    <row r="222" spans="1:9" ht="14.25" x14ac:dyDescent="0.2">
      <c r="A222" s="228" t="s">
        <v>275</v>
      </c>
      <c r="B222" s="228"/>
      <c r="C222" s="141" t="s">
        <v>276</v>
      </c>
      <c r="D222" s="233">
        <v>548.75</v>
      </c>
      <c r="E222" s="233"/>
      <c r="F222" s="142">
        <v>0</v>
      </c>
      <c r="G222" s="142">
        <v>0</v>
      </c>
      <c r="H222" s="143">
        <v>0</v>
      </c>
      <c r="I222" s="143">
        <v>0</v>
      </c>
    </row>
    <row r="223" spans="1:9" ht="14.25" x14ac:dyDescent="0.2">
      <c r="A223" s="228" t="s">
        <v>279</v>
      </c>
      <c r="B223" s="228"/>
      <c r="C223" s="141" t="s">
        <v>280</v>
      </c>
      <c r="D223" s="233">
        <v>60684.1</v>
      </c>
      <c r="E223" s="233"/>
      <c r="F223" s="142">
        <v>243000</v>
      </c>
      <c r="G223" s="142">
        <v>221248.75</v>
      </c>
      <c r="H223" s="143">
        <v>364.59097193498792</v>
      </c>
      <c r="I223" s="143">
        <v>91.048868312757207</v>
      </c>
    </row>
    <row r="224" spans="1:9" ht="15" x14ac:dyDescent="0.2">
      <c r="A224" s="231" t="s">
        <v>285</v>
      </c>
      <c r="B224" s="231"/>
      <c r="C224" s="138" t="s">
        <v>286</v>
      </c>
      <c r="D224" s="232">
        <v>10000</v>
      </c>
      <c r="E224" s="232"/>
      <c r="F224" s="139">
        <v>0</v>
      </c>
      <c r="G224" s="139">
        <v>0</v>
      </c>
      <c r="H224" s="140">
        <v>0</v>
      </c>
      <c r="I224" s="140">
        <v>0</v>
      </c>
    </row>
    <row r="225" spans="1:9" ht="14.25" x14ac:dyDescent="0.2">
      <c r="A225" s="228" t="s">
        <v>287</v>
      </c>
      <c r="B225" s="228"/>
      <c r="C225" s="141" t="s">
        <v>288</v>
      </c>
      <c r="D225" s="233">
        <v>10000</v>
      </c>
      <c r="E225" s="233"/>
      <c r="F225" s="142">
        <v>0</v>
      </c>
      <c r="G225" s="142">
        <v>0</v>
      </c>
      <c r="H225" s="143">
        <v>0</v>
      </c>
      <c r="I225" s="143">
        <v>0</v>
      </c>
    </row>
    <row r="226" spans="1:9" ht="14.25" x14ac:dyDescent="0.2">
      <c r="A226" s="240" t="s">
        <v>327</v>
      </c>
      <c r="B226" s="240"/>
      <c r="C226" s="135" t="s">
        <v>16</v>
      </c>
      <c r="D226" s="237">
        <v>2112.5</v>
      </c>
      <c r="E226" s="237"/>
      <c r="F226" s="136">
        <v>0</v>
      </c>
      <c r="G226" s="136">
        <v>0</v>
      </c>
      <c r="H226" s="137">
        <v>0</v>
      </c>
      <c r="I226" s="137">
        <v>0</v>
      </c>
    </row>
    <row r="227" spans="1:9" ht="30" x14ac:dyDescent="0.2">
      <c r="A227" s="231" t="s">
        <v>262</v>
      </c>
      <c r="B227" s="231"/>
      <c r="C227" s="138" t="s">
        <v>2</v>
      </c>
      <c r="D227" s="232">
        <v>2112.5</v>
      </c>
      <c r="E227" s="232"/>
      <c r="F227" s="139">
        <v>0</v>
      </c>
      <c r="G227" s="139">
        <v>0</v>
      </c>
      <c r="H227" s="140">
        <v>0</v>
      </c>
      <c r="I227" s="140">
        <v>0</v>
      </c>
    </row>
    <row r="228" spans="1:9" ht="30" x14ac:dyDescent="0.2">
      <c r="A228" s="231" t="s">
        <v>269</v>
      </c>
      <c r="B228" s="231"/>
      <c r="C228" s="138" t="s">
        <v>270</v>
      </c>
      <c r="D228" s="232">
        <v>2112.5</v>
      </c>
      <c r="E228" s="232"/>
      <c r="F228" s="139">
        <v>0</v>
      </c>
      <c r="G228" s="139">
        <v>0</v>
      </c>
      <c r="H228" s="140">
        <v>0</v>
      </c>
      <c r="I228" s="140">
        <v>0</v>
      </c>
    </row>
    <row r="229" spans="1:9" ht="15" x14ac:dyDescent="0.2">
      <c r="A229" s="231" t="s">
        <v>271</v>
      </c>
      <c r="B229" s="231"/>
      <c r="C229" s="138" t="s">
        <v>272</v>
      </c>
      <c r="D229" s="232">
        <v>2112.5</v>
      </c>
      <c r="E229" s="232"/>
      <c r="F229" s="139">
        <v>0</v>
      </c>
      <c r="G229" s="139">
        <v>0</v>
      </c>
      <c r="H229" s="140">
        <v>0</v>
      </c>
      <c r="I229" s="140">
        <v>0</v>
      </c>
    </row>
    <row r="230" spans="1:9" ht="14.25" x14ac:dyDescent="0.2">
      <c r="A230" s="228" t="s">
        <v>279</v>
      </c>
      <c r="B230" s="228"/>
      <c r="C230" s="141" t="s">
        <v>280</v>
      </c>
      <c r="D230" s="233">
        <v>2112.5</v>
      </c>
      <c r="E230" s="233"/>
      <c r="F230" s="142">
        <v>0</v>
      </c>
      <c r="G230" s="142">
        <v>0</v>
      </c>
      <c r="H230" s="143">
        <v>0</v>
      </c>
      <c r="I230" s="143">
        <v>0</v>
      </c>
    </row>
    <row r="231" spans="1:9" ht="25.5" customHeight="1" x14ac:dyDescent="0.2">
      <c r="A231" s="241" t="s">
        <v>328</v>
      </c>
      <c r="B231" s="241"/>
      <c r="C231" s="144" t="s">
        <v>329</v>
      </c>
      <c r="D231" s="242">
        <v>167864.61</v>
      </c>
      <c r="E231" s="242"/>
      <c r="F231" s="145">
        <v>226342.76</v>
      </c>
      <c r="G231" s="145">
        <v>218348.24</v>
      </c>
      <c r="H231" s="146">
        <v>130.07401619674332</v>
      </c>
      <c r="I231" s="146">
        <v>96.467958595185451</v>
      </c>
    </row>
    <row r="232" spans="1:9" ht="24.75" customHeight="1" x14ac:dyDescent="0.2">
      <c r="A232" s="238" t="s">
        <v>330</v>
      </c>
      <c r="B232" s="238"/>
      <c r="C232" s="132" t="s">
        <v>21</v>
      </c>
      <c r="D232" s="239">
        <v>14864.61</v>
      </c>
      <c r="E232" s="239"/>
      <c r="F232" s="133">
        <v>69304.399999999994</v>
      </c>
      <c r="G232" s="133">
        <v>66734.62</v>
      </c>
      <c r="H232" s="134">
        <v>448.94968653735276</v>
      </c>
      <c r="I232" s="134">
        <v>96.292039177887688</v>
      </c>
    </row>
    <row r="233" spans="1:9" ht="14.25" x14ac:dyDescent="0.2">
      <c r="A233" s="240" t="s">
        <v>306</v>
      </c>
      <c r="B233" s="240"/>
      <c r="C233" s="135" t="s">
        <v>307</v>
      </c>
      <c r="D233" s="237">
        <v>12269.77</v>
      </c>
      <c r="E233" s="237"/>
      <c r="F233" s="136">
        <v>54404.4</v>
      </c>
      <c r="G233" s="136">
        <v>54404.4</v>
      </c>
      <c r="H233" s="137">
        <v>443.40195455986543</v>
      </c>
      <c r="I233" s="137">
        <v>100</v>
      </c>
    </row>
    <row r="234" spans="1:9" ht="15" x14ac:dyDescent="0.2">
      <c r="A234" s="231" t="s">
        <v>143</v>
      </c>
      <c r="B234" s="231"/>
      <c r="C234" s="138" t="s">
        <v>144</v>
      </c>
      <c r="D234" s="232">
        <v>12119.82</v>
      </c>
      <c r="E234" s="232"/>
      <c r="F234" s="139">
        <v>54404.4</v>
      </c>
      <c r="G234" s="139">
        <v>54404.4</v>
      </c>
      <c r="H234" s="140">
        <v>448.88785477012038</v>
      </c>
      <c r="I234" s="140">
        <v>100</v>
      </c>
    </row>
    <row r="235" spans="1:9" ht="15" x14ac:dyDescent="0.2">
      <c r="A235" s="231" t="s">
        <v>145</v>
      </c>
      <c r="B235" s="231"/>
      <c r="C235" s="138" t="s">
        <v>146</v>
      </c>
      <c r="D235" s="232">
        <v>0</v>
      </c>
      <c r="E235" s="232"/>
      <c r="F235" s="139">
        <v>38654.400000000001</v>
      </c>
      <c r="G235" s="139">
        <v>38654.400000000001</v>
      </c>
      <c r="H235" s="140">
        <v>0</v>
      </c>
      <c r="I235" s="140">
        <v>100</v>
      </c>
    </row>
    <row r="236" spans="1:9" ht="15" x14ac:dyDescent="0.2">
      <c r="A236" s="231" t="s">
        <v>147</v>
      </c>
      <c r="B236" s="231"/>
      <c r="C236" s="138" t="s">
        <v>148</v>
      </c>
      <c r="D236" s="232">
        <v>0</v>
      </c>
      <c r="E236" s="232"/>
      <c r="F236" s="139">
        <v>32276.42</v>
      </c>
      <c r="G236" s="139">
        <v>32276.42</v>
      </c>
      <c r="H236" s="140">
        <v>0</v>
      </c>
      <c r="I236" s="140">
        <v>100</v>
      </c>
    </row>
    <row r="237" spans="1:9" ht="14.25" x14ac:dyDescent="0.2">
      <c r="A237" s="228" t="s">
        <v>149</v>
      </c>
      <c r="B237" s="228"/>
      <c r="C237" s="141" t="s">
        <v>150</v>
      </c>
      <c r="D237" s="233">
        <v>0</v>
      </c>
      <c r="E237" s="233"/>
      <c r="F237" s="142">
        <v>32276.42</v>
      </c>
      <c r="G237" s="142">
        <v>32276.42</v>
      </c>
      <c r="H237" s="143">
        <v>0</v>
      </c>
      <c r="I237" s="143">
        <v>100</v>
      </c>
    </row>
    <row r="238" spans="1:9" ht="15" x14ac:dyDescent="0.2">
      <c r="A238" s="231" t="s">
        <v>158</v>
      </c>
      <c r="B238" s="231"/>
      <c r="C238" s="138" t="s">
        <v>159</v>
      </c>
      <c r="D238" s="232">
        <v>0</v>
      </c>
      <c r="E238" s="232"/>
      <c r="F238" s="139">
        <v>6377.98</v>
      </c>
      <c r="G238" s="139">
        <v>6377.98</v>
      </c>
      <c r="H238" s="140">
        <v>0</v>
      </c>
      <c r="I238" s="140">
        <v>100</v>
      </c>
    </row>
    <row r="239" spans="1:9" ht="28.5" x14ac:dyDescent="0.2">
      <c r="A239" s="228" t="s">
        <v>160</v>
      </c>
      <c r="B239" s="228"/>
      <c r="C239" s="141" t="s">
        <v>161</v>
      </c>
      <c r="D239" s="233">
        <v>0</v>
      </c>
      <c r="E239" s="233"/>
      <c r="F239" s="142">
        <v>6377.98</v>
      </c>
      <c r="G239" s="142">
        <v>6377.98</v>
      </c>
      <c r="H239" s="143">
        <v>0</v>
      </c>
      <c r="I239" s="143">
        <v>100</v>
      </c>
    </row>
    <row r="240" spans="1:9" ht="15" x14ac:dyDescent="0.2">
      <c r="A240" s="231" t="s">
        <v>162</v>
      </c>
      <c r="B240" s="231"/>
      <c r="C240" s="138" t="s">
        <v>163</v>
      </c>
      <c r="D240" s="232">
        <v>12119.82</v>
      </c>
      <c r="E240" s="232"/>
      <c r="F240" s="139">
        <v>15750</v>
      </c>
      <c r="G240" s="139">
        <v>15750</v>
      </c>
      <c r="H240" s="140">
        <v>129.95242503601537</v>
      </c>
      <c r="I240" s="140">
        <v>100</v>
      </c>
    </row>
    <row r="241" spans="1:9" ht="15" x14ac:dyDescent="0.2">
      <c r="A241" s="231" t="s">
        <v>174</v>
      </c>
      <c r="B241" s="231"/>
      <c r="C241" s="138" t="s">
        <v>175</v>
      </c>
      <c r="D241" s="232">
        <v>600.78</v>
      </c>
      <c r="E241" s="232"/>
      <c r="F241" s="139">
        <v>500</v>
      </c>
      <c r="G241" s="139">
        <v>500</v>
      </c>
      <c r="H241" s="140">
        <v>83.225140650487702</v>
      </c>
      <c r="I241" s="140">
        <v>100</v>
      </c>
    </row>
    <row r="242" spans="1:9" ht="28.5" x14ac:dyDescent="0.2">
      <c r="A242" s="228" t="s">
        <v>176</v>
      </c>
      <c r="B242" s="228"/>
      <c r="C242" s="141" t="s">
        <v>177</v>
      </c>
      <c r="D242" s="233">
        <v>600.78</v>
      </c>
      <c r="E242" s="233"/>
      <c r="F242" s="142">
        <v>500</v>
      </c>
      <c r="G242" s="142">
        <v>500</v>
      </c>
      <c r="H242" s="143">
        <v>83.225140650487702</v>
      </c>
      <c r="I242" s="143">
        <v>100</v>
      </c>
    </row>
    <row r="243" spans="1:9" ht="15" x14ac:dyDescent="0.2">
      <c r="A243" s="231" t="s">
        <v>185</v>
      </c>
      <c r="B243" s="231"/>
      <c r="C243" s="138" t="s">
        <v>186</v>
      </c>
      <c r="D243" s="232">
        <v>11015.37</v>
      </c>
      <c r="E243" s="232"/>
      <c r="F243" s="139">
        <v>13750</v>
      </c>
      <c r="G243" s="139">
        <v>13750</v>
      </c>
      <c r="H243" s="140">
        <v>124.82558461495165</v>
      </c>
      <c r="I243" s="140">
        <v>100</v>
      </c>
    </row>
    <row r="244" spans="1:9" ht="14.25" x14ac:dyDescent="0.2">
      <c r="A244" s="228" t="s">
        <v>203</v>
      </c>
      <c r="B244" s="228"/>
      <c r="C244" s="141" t="s">
        <v>204</v>
      </c>
      <c r="D244" s="233">
        <v>11015.37</v>
      </c>
      <c r="E244" s="233"/>
      <c r="F244" s="142">
        <v>13750</v>
      </c>
      <c r="G244" s="142">
        <v>13750</v>
      </c>
      <c r="H244" s="143">
        <v>124.82558461495165</v>
      </c>
      <c r="I244" s="143">
        <v>100</v>
      </c>
    </row>
    <row r="245" spans="1:9" ht="30" x14ac:dyDescent="0.2">
      <c r="A245" s="231" t="s">
        <v>211</v>
      </c>
      <c r="B245" s="231"/>
      <c r="C245" s="138" t="s">
        <v>212</v>
      </c>
      <c r="D245" s="232">
        <v>503.67</v>
      </c>
      <c r="E245" s="232"/>
      <c r="F245" s="139">
        <v>1500</v>
      </c>
      <c r="G245" s="139">
        <v>1500</v>
      </c>
      <c r="H245" s="140">
        <v>297.81404491035795</v>
      </c>
      <c r="I245" s="140">
        <v>100</v>
      </c>
    </row>
    <row r="246" spans="1:9" ht="14.25" x14ac:dyDescent="0.2">
      <c r="A246" s="228" t="s">
        <v>217</v>
      </c>
      <c r="B246" s="228"/>
      <c r="C246" s="141" t="s">
        <v>218</v>
      </c>
      <c r="D246" s="233">
        <v>503.67</v>
      </c>
      <c r="E246" s="233"/>
      <c r="F246" s="142">
        <v>1500</v>
      </c>
      <c r="G246" s="142">
        <v>1500</v>
      </c>
      <c r="H246" s="143">
        <v>297.81404491035795</v>
      </c>
      <c r="I246" s="143">
        <v>100</v>
      </c>
    </row>
    <row r="247" spans="1:9" ht="30" x14ac:dyDescent="0.2">
      <c r="A247" s="231" t="s">
        <v>262</v>
      </c>
      <c r="B247" s="231"/>
      <c r="C247" s="138" t="s">
        <v>2</v>
      </c>
      <c r="D247" s="232">
        <v>149.94999999999999</v>
      </c>
      <c r="E247" s="232"/>
      <c r="F247" s="139">
        <v>0</v>
      </c>
      <c r="G247" s="139">
        <v>0</v>
      </c>
      <c r="H247" s="140">
        <v>0</v>
      </c>
      <c r="I247" s="140">
        <v>0</v>
      </c>
    </row>
    <row r="248" spans="1:9" ht="30" x14ac:dyDescent="0.2">
      <c r="A248" s="231" t="s">
        <v>263</v>
      </c>
      <c r="B248" s="231"/>
      <c r="C248" s="138" t="s">
        <v>264</v>
      </c>
      <c r="D248" s="232">
        <v>149.94999999999999</v>
      </c>
      <c r="E248" s="232"/>
      <c r="F248" s="139">
        <v>0</v>
      </c>
      <c r="G248" s="139">
        <v>0</v>
      </c>
      <c r="H248" s="140">
        <v>0</v>
      </c>
      <c r="I248" s="140">
        <v>0</v>
      </c>
    </row>
    <row r="249" spans="1:9" ht="15" x14ac:dyDescent="0.2">
      <c r="A249" s="231" t="s">
        <v>265</v>
      </c>
      <c r="B249" s="231"/>
      <c r="C249" s="138" t="s">
        <v>266</v>
      </c>
      <c r="D249" s="232">
        <v>149.94999999999999</v>
      </c>
      <c r="E249" s="232"/>
      <c r="F249" s="139">
        <v>0</v>
      </c>
      <c r="G249" s="139">
        <v>0</v>
      </c>
      <c r="H249" s="140">
        <v>0</v>
      </c>
      <c r="I249" s="140">
        <v>0</v>
      </c>
    </row>
    <row r="250" spans="1:9" ht="14.25" x14ac:dyDescent="0.2">
      <c r="A250" s="243" t="s">
        <v>267</v>
      </c>
      <c r="B250" s="243"/>
      <c r="C250" s="141" t="s">
        <v>268</v>
      </c>
      <c r="D250" s="233">
        <v>149.94999999999999</v>
      </c>
      <c r="E250" s="233"/>
      <c r="F250" s="142">
        <v>0</v>
      </c>
      <c r="G250" s="142">
        <v>0</v>
      </c>
      <c r="H250" s="143">
        <v>0</v>
      </c>
      <c r="I250" s="143">
        <v>0</v>
      </c>
    </row>
    <row r="251" spans="1:9" ht="14.25" x14ac:dyDescent="0.2">
      <c r="A251" s="240" t="s">
        <v>145</v>
      </c>
      <c r="B251" s="240"/>
      <c r="C251" s="135" t="s">
        <v>308</v>
      </c>
      <c r="D251" s="237">
        <v>0</v>
      </c>
      <c r="E251" s="237"/>
      <c r="F251" s="136">
        <v>9115</v>
      </c>
      <c r="G251" s="136">
        <v>12330.22</v>
      </c>
      <c r="H251" s="137">
        <v>0</v>
      </c>
      <c r="I251" s="137">
        <v>135.27394404827209</v>
      </c>
    </row>
    <row r="252" spans="1:9" ht="15" x14ac:dyDescent="0.2">
      <c r="A252" s="231" t="s">
        <v>143</v>
      </c>
      <c r="B252" s="231"/>
      <c r="C252" s="138" t="s">
        <v>144</v>
      </c>
      <c r="D252" s="232">
        <v>0</v>
      </c>
      <c r="E252" s="232"/>
      <c r="F252" s="139">
        <v>9115</v>
      </c>
      <c r="G252" s="139">
        <v>12330.22</v>
      </c>
      <c r="H252" s="140">
        <v>0</v>
      </c>
      <c r="I252" s="140">
        <v>135.27394404827209</v>
      </c>
    </row>
    <row r="253" spans="1:9" ht="15" x14ac:dyDescent="0.2">
      <c r="A253" s="231" t="s">
        <v>145</v>
      </c>
      <c r="B253" s="231"/>
      <c r="C253" s="138" t="s">
        <v>146</v>
      </c>
      <c r="D253" s="232">
        <v>0</v>
      </c>
      <c r="E253" s="232"/>
      <c r="F253" s="139">
        <v>1165</v>
      </c>
      <c r="G253" s="139">
        <v>8580.2199999999993</v>
      </c>
      <c r="H253" s="140">
        <v>0</v>
      </c>
      <c r="I253" s="140">
        <v>736.49957081545062</v>
      </c>
    </row>
    <row r="254" spans="1:9" ht="15" x14ac:dyDescent="0.2">
      <c r="A254" s="231" t="s">
        <v>147</v>
      </c>
      <c r="B254" s="231"/>
      <c r="C254" s="138" t="s">
        <v>148</v>
      </c>
      <c r="D254" s="232">
        <v>0</v>
      </c>
      <c r="E254" s="232"/>
      <c r="F254" s="139">
        <v>1000</v>
      </c>
      <c r="G254" s="139">
        <v>7365</v>
      </c>
      <c r="H254" s="140">
        <v>0</v>
      </c>
      <c r="I254" s="140">
        <v>736.5</v>
      </c>
    </row>
    <row r="255" spans="1:9" ht="14.25" x14ac:dyDescent="0.2">
      <c r="A255" s="228" t="s">
        <v>149</v>
      </c>
      <c r="B255" s="228"/>
      <c r="C255" s="141" t="s">
        <v>150</v>
      </c>
      <c r="D255" s="233">
        <v>0</v>
      </c>
      <c r="E255" s="233"/>
      <c r="F255" s="142">
        <v>1000</v>
      </c>
      <c r="G255" s="142">
        <v>7365</v>
      </c>
      <c r="H255" s="143">
        <v>0</v>
      </c>
      <c r="I255" s="143">
        <v>736.5</v>
      </c>
    </row>
    <row r="256" spans="1:9" ht="15" x14ac:dyDescent="0.2">
      <c r="A256" s="231" t="s">
        <v>158</v>
      </c>
      <c r="B256" s="231"/>
      <c r="C256" s="138" t="s">
        <v>159</v>
      </c>
      <c r="D256" s="232">
        <v>0</v>
      </c>
      <c r="E256" s="232"/>
      <c r="F256" s="139">
        <v>165</v>
      </c>
      <c r="G256" s="139">
        <v>1215.22</v>
      </c>
      <c r="H256" s="140">
        <v>0</v>
      </c>
      <c r="I256" s="140">
        <v>736.49696969696959</v>
      </c>
    </row>
    <row r="257" spans="1:9" ht="28.5" x14ac:dyDescent="0.2">
      <c r="A257" s="228" t="s">
        <v>160</v>
      </c>
      <c r="B257" s="228"/>
      <c r="C257" s="141" t="s">
        <v>161</v>
      </c>
      <c r="D257" s="233">
        <v>0</v>
      </c>
      <c r="E257" s="233"/>
      <c r="F257" s="142">
        <v>165</v>
      </c>
      <c r="G257" s="142">
        <v>1215.22</v>
      </c>
      <c r="H257" s="143">
        <v>0</v>
      </c>
      <c r="I257" s="143">
        <v>736.49696969696959</v>
      </c>
    </row>
    <row r="258" spans="1:9" ht="15" x14ac:dyDescent="0.2">
      <c r="A258" s="231" t="s">
        <v>162</v>
      </c>
      <c r="B258" s="231"/>
      <c r="C258" s="138" t="s">
        <v>163</v>
      </c>
      <c r="D258" s="232">
        <v>0</v>
      </c>
      <c r="E258" s="232"/>
      <c r="F258" s="139">
        <v>7950</v>
      </c>
      <c r="G258" s="139">
        <v>3750</v>
      </c>
      <c r="H258" s="140">
        <v>0</v>
      </c>
      <c r="I258" s="140">
        <v>47.169811320754718</v>
      </c>
    </row>
    <row r="259" spans="1:9" ht="15" x14ac:dyDescent="0.2">
      <c r="A259" s="231" t="s">
        <v>174</v>
      </c>
      <c r="B259" s="231"/>
      <c r="C259" s="138" t="s">
        <v>175</v>
      </c>
      <c r="D259" s="232">
        <v>0</v>
      </c>
      <c r="E259" s="232"/>
      <c r="F259" s="139">
        <v>0</v>
      </c>
      <c r="G259" s="139">
        <v>3394.15</v>
      </c>
      <c r="H259" s="140">
        <v>0</v>
      </c>
      <c r="I259" s="140">
        <v>0</v>
      </c>
    </row>
    <row r="260" spans="1:9" ht="14.25" x14ac:dyDescent="0.2">
      <c r="A260" s="228" t="s">
        <v>180</v>
      </c>
      <c r="B260" s="228"/>
      <c r="C260" s="141" t="s">
        <v>181</v>
      </c>
      <c r="D260" s="233">
        <v>0</v>
      </c>
      <c r="E260" s="233"/>
      <c r="F260" s="142">
        <v>0</v>
      </c>
      <c r="G260" s="142">
        <v>3394.15</v>
      </c>
      <c r="H260" s="143">
        <v>0</v>
      </c>
      <c r="I260" s="143">
        <v>0</v>
      </c>
    </row>
    <row r="261" spans="1:9" ht="15" x14ac:dyDescent="0.2">
      <c r="A261" s="231" t="s">
        <v>185</v>
      </c>
      <c r="B261" s="231"/>
      <c r="C261" s="138" t="s">
        <v>186</v>
      </c>
      <c r="D261" s="232">
        <v>0</v>
      </c>
      <c r="E261" s="232"/>
      <c r="F261" s="139">
        <v>7950</v>
      </c>
      <c r="G261" s="139">
        <v>355.85</v>
      </c>
      <c r="H261" s="140">
        <v>0</v>
      </c>
      <c r="I261" s="140">
        <v>4.4761006289308174</v>
      </c>
    </row>
    <row r="262" spans="1:9" ht="14.25" x14ac:dyDescent="0.2">
      <c r="A262" s="228" t="s">
        <v>203</v>
      </c>
      <c r="B262" s="228"/>
      <c r="C262" s="141" t="s">
        <v>204</v>
      </c>
      <c r="D262" s="233">
        <v>0</v>
      </c>
      <c r="E262" s="233"/>
      <c r="F262" s="142">
        <v>7950</v>
      </c>
      <c r="G262" s="142">
        <v>355.85</v>
      </c>
      <c r="H262" s="143">
        <v>0</v>
      </c>
      <c r="I262" s="143">
        <v>4.4761006289308174</v>
      </c>
    </row>
    <row r="263" spans="1:9" ht="14.25" x14ac:dyDescent="0.2">
      <c r="A263" s="240" t="s">
        <v>263</v>
      </c>
      <c r="B263" s="240"/>
      <c r="C263" s="135" t="s">
        <v>309</v>
      </c>
      <c r="D263" s="237">
        <v>2594.84</v>
      </c>
      <c r="E263" s="237"/>
      <c r="F263" s="136">
        <v>5785</v>
      </c>
      <c r="G263" s="136">
        <v>0</v>
      </c>
      <c r="H263" s="137">
        <v>0</v>
      </c>
      <c r="I263" s="137">
        <v>0</v>
      </c>
    </row>
    <row r="264" spans="1:9" ht="15" x14ac:dyDescent="0.2">
      <c r="A264" s="231" t="s">
        <v>143</v>
      </c>
      <c r="B264" s="231"/>
      <c r="C264" s="138" t="s">
        <v>144</v>
      </c>
      <c r="D264" s="232">
        <v>2594.84</v>
      </c>
      <c r="E264" s="232"/>
      <c r="F264" s="139">
        <v>5785</v>
      </c>
      <c r="G264" s="139">
        <v>0</v>
      </c>
      <c r="H264" s="140">
        <v>0</v>
      </c>
      <c r="I264" s="140">
        <v>0</v>
      </c>
    </row>
    <row r="265" spans="1:9" ht="15" x14ac:dyDescent="0.2">
      <c r="A265" s="231" t="s">
        <v>145</v>
      </c>
      <c r="B265" s="231"/>
      <c r="C265" s="138" t="s">
        <v>146</v>
      </c>
      <c r="D265" s="232">
        <v>2594.84</v>
      </c>
      <c r="E265" s="232"/>
      <c r="F265" s="139">
        <v>5785</v>
      </c>
      <c r="G265" s="139">
        <v>0</v>
      </c>
      <c r="H265" s="140">
        <v>0</v>
      </c>
      <c r="I265" s="140">
        <v>0</v>
      </c>
    </row>
    <row r="266" spans="1:9" ht="15" x14ac:dyDescent="0.2">
      <c r="A266" s="231" t="s">
        <v>147</v>
      </c>
      <c r="B266" s="231"/>
      <c r="C266" s="138" t="s">
        <v>148</v>
      </c>
      <c r="D266" s="232">
        <v>2227.34</v>
      </c>
      <c r="E266" s="232"/>
      <c r="F266" s="139">
        <v>4885</v>
      </c>
      <c r="G266" s="139">
        <v>0</v>
      </c>
      <c r="H266" s="140">
        <v>0</v>
      </c>
      <c r="I266" s="140">
        <v>0</v>
      </c>
    </row>
    <row r="267" spans="1:9" ht="14.25" x14ac:dyDescent="0.2">
      <c r="A267" s="228" t="s">
        <v>149</v>
      </c>
      <c r="B267" s="228"/>
      <c r="C267" s="141" t="s">
        <v>150</v>
      </c>
      <c r="D267" s="233">
        <v>2227.34</v>
      </c>
      <c r="E267" s="233"/>
      <c r="F267" s="142">
        <v>4885</v>
      </c>
      <c r="G267" s="142">
        <v>0</v>
      </c>
      <c r="H267" s="143">
        <v>0</v>
      </c>
      <c r="I267" s="143">
        <v>0</v>
      </c>
    </row>
    <row r="268" spans="1:9" ht="15" x14ac:dyDescent="0.2">
      <c r="A268" s="231" t="s">
        <v>158</v>
      </c>
      <c r="B268" s="231"/>
      <c r="C268" s="138" t="s">
        <v>159</v>
      </c>
      <c r="D268" s="232">
        <v>367.5</v>
      </c>
      <c r="E268" s="232"/>
      <c r="F268" s="139">
        <v>900</v>
      </c>
      <c r="G268" s="139">
        <v>0</v>
      </c>
      <c r="H268" s="140">
        <v>0</v>
      </c>
      <c r="I268" s="140">
        <v>0</v>
      </c>
    </row>
    <row r="269" spans="1:9" ht="28.5" x14ac:dyDescent="0.2">
      <c r="A269" s="228" t="s">
        <v>160</v>
      </c>
      <c r="B269" s="228"/>
      <c r="C269" s="141" t="s">
        <v>161</v>
      </c>
      <c r="D269" s="233">
        <v>367.5</v>
      </c>
      <c r="E269" s="233"/>
      <c r="F269" s="142">
        <v>900</v>
      </c>
      <c r="G269" s="142">
        <v>0</v>
      </c>
      <c r="H269" s="143">
        <v>0</v>
      </c>
      <c r="I269" s="143">
        <v>0</v>
      </c>
    </row>
    <row r="270" spans="1:9" ht="28.5" x14ac:dyDescent="0.2">
      <c r="A270" s="238" t="s">
        <v>331</v>
      </c>
      <c r="B270" s="238"/>
      <c r="C270" s="132" t="s">
        <v>332</v>
      </c>
      <c r="D270" s="239">
        <v>0</v>
      </c>
      <c r="E270" s="239"/>
      <c r="F270" s="133">
        <v>907.46</v>
      </c>
      <c r="G270" s="133">
        <v>0</v>
      </c>
      <c r="H270" s="134">
        <v>0</v>
      </c>
      <c r="I270" s="134">
        <v>0</v>
      </c>
    </row>
    <row r="271" spans="1:9" ht="14.25" x14ac:dyDescent="0.2">
      <c r="A271" s="240" t="s">
        <v>310</v>
      </c>
      <c r="B271" s="240"/>
      <c r="C271" s="135" t="s">
        <v>17</v>
      </c>
      <c r="D271" s="237">
        <v>0</v>
      </c>
      <c r="E271" s="237"/>
      <c r="F271" s="136">
        <v>907.46</v>
      </c>
      <c r="G271" s="136">
        <v>0</v>
      </c>
      <c r="H271" s="137">
        <v>0</v>
      </c>
      <c r="I271" s="137">
        <v>0</v>
      </c>
    </row>
    <row r="272" spans="1:9" ht="15" x14ac:dyDescent="0.2">
      <c r="A272" s="231" t="s">
        <v>143</v>
      </c>
      <c r="B272" s="231"/>
      <c r="C272" s="138" t="s">
        <v>144</v>
      </c>
      <c r="D272" s="232">
        <v>0</v>
      </c>
      <c r="E272" s="232"/>
      <c r="F272" s="139">
        <v>907.46</v>
      </c>
      <c r="G272" s="139">
        <v>0</v>
      </c>
      <c r="H272" s="140">
        <v>0</v>
      </c>
      <c r="I272" s="140">
        <v>0</v>
      </c>
    </row>
    <row r="273" spans="1:9" ht="15" x14ac:dyDescent="0.2">
      <c r="A273" s="231" t="s">
        <v>162</v>
      </c>
      <c r="B273" s="231"/>
      <c r="C273" s="138" t="s">
        <v>163</v>
      </c>
      <c r="D273" s="232">
        <v>0</v>
      </c>
      <c r="E273" s="232"/>
      <c r="F273" s="139">
        <v>907.46</v>
      </c>
      <c r="G273" s="139">
        <v>0</v>
      </c>
      <c r="H273" s="140">
        <v>0</v>
      </c>
      <c r="I273" s="140">
        <v>0</v>
      </c>
    </row>
    <row r="274" spans="1:9" ht="30" x14ac:dyDescent="0.2">
      <c r="A274" s="231" t="s">
        <v>211</v>
      </c>
      <c r="B274" s="231"/>
      <c r="C274" s="138" t="s">
        <v>212</v>
      </c>
      <c r="D274" s="232">
        <v>0</v>
      </c>
      <c r="E274" s="232"/>
      <c r="F274" s="139">
        <v>907.46</v>
      </c>
      <c r="G274" s="139">
        <v>0</v>
      </c>
      <c r="H274" s="140">
        <v>0</v>
      </c>
      <c r="I274" s="140">
        <v>0</v>
      </c>
    </row>
    <row r="275" spans="1:9" ht="14.25" x14ac:dyDescent="0.2">
      <c r="A275" s="228" t="s">
        <v>223</v>
      </c>
      <c r="B275" s="228"/>
      <c r="C275" s="147" t="s">
        <v>212</v>
      </c>
      <c r="D275" s="233">
        <v>0</v>
      </c>
      <c r="E275" s="233"/>
      <c r="F275" s="142">
        <v>907.46</v>
      </c>
      <c r="G275" s="142">
        <v>0</v>
      </c>
      <c r="H275" s="143">
        <v>0</v>
      </c>
      <c r="I275" s="143">
        <v>0</v>
      </c>
    </row>
    <row r="276" spans="1:9" ht="24" customHeight="1" x14ac:dyDescent="0.2">
      <c r="A276" s="238" t="s">
        <v>333</v>
      </c>
      <c r="B276" s="238"/>
      <c r="C276" s="132" t="s">
        <v>334</v>
      </c>
      <c r="D276" s="239">
        <v>153000</v>
      </c>
      <c r="E276" s="239"/>
      <c r="F276" s="133">
        <v>156130.9</v>
      </c>
      <c r="G276" s="133">
        <v>151613.62</v>
      </c>
      <c r="H276" s="134">
        <v>99.093869281045741</v>
      </c>
      <c r="I276" s="134">
        <v>97.106735438020266</v>
      </c>
    </row>
    <row r="277" spans="1:9" ht="14.25" x14ac:dyDescent="0.2">
      <c r="A277" s="240" t="s">
        <v>310</v>
      </c>
      <c r="B277" s="240"/>
      <c r="C277" s="135" t="s">
        <v>17</v>
      </c>
      <c r="D277" s="237">
        <v>0</v>
      </c>
      <c r="E277" s="237"/>
      <c r="F277" s="136">
        <v>3130.9</v>
      </c>
      <c r="G277" s="136">
        <v>0</v>
      </c>
      <c r="H277" s="137">
        <v>0</v>
      </c>
      <c r="I277" s="137">
        <v>0</v>
      </c>
    </row>
    <row r="278" spans="1:9" ht="15" x14ac:dyDescent="0.2">
      <c r="A278" s="231" t="s">
        <v>143</v>
      </c>
      <c r="B278" s="231"/>
      <c r="C278" s="138" t="s">
        <v>144</v>
      </c>
      <c r="D278" s="232">
        <v>0</v>
      </c>
      <c r="E278" s="232"/>
      <c r="F278" s="139">
        <v>3130.9</v>
      </c>
      <c r="G278" s="139">
        <v>0</v>
      </c>
      <c r="H278" s="140">
        <v>0</v>
      </c>
      <c r="I278" s="140">
        <v>0</v>
      </c>
    </row>
    <row r="279" spans="1:9" ht="15" x14ac:dyDescent="0.2">
      <c r="A279" s="231" t="s">
        <v>162</v>
      </c>
      <c r="B279" s="231"/>
      <c r="C279" s="138" t="s">
        <v>163</v>
      </c>
      <c r="D279" s="232">
        <v>0</v>
      </c>
      <c r="E279" s="232"/>
      <c r="F279" s="139">
        <v>3130.9</v>
      </c>
      <c r="G279" s="139">
        <v>0</v>
      </c>
      <c r="H279" s="140">
        <v>0</v>
      </c>
      <c r="I279" s="140">
        <v>0</v>
      </c>
    </row>
    <row r="280" spans="1:9" ht="30" x14ac:dyDescent="0.2">
      <c r="A280" s="231" t="s">
        <v>211</v>
      </c>
      <c r="B280" s="231"/>
      <c r="C280" s="138" t="s">
        <v>212</v>
      </c>
      <c r="D280" s="232">
        <v>0</v>
      </c>
      <c r="E280" s="232"/>
      <c r="F280" s="139">
        <v>3130.9</v>
      </c>
      <c r="G280" s="139">
        <v>0</v>
      </c>
      <c r="H280" s="140">
        <v>0</v>
      </c>
      <c r="I280" s="140">
        <v>0</v>
      </c>
    </row>
    <row r="281" spans="1:9" ht="14.25" x14ac:dyDescent="0.2">
      <c r="A281" s="228" t="s">
        <v>223</v>
      </c>
      <c r="B281" s="228"/>
      <c r="C281" s="147" t="s">
        <v>212</v>
      </c>
      <c r="D281" s="233">
        <v>0</v>
      </c>
      <c r="E281" s="233"/>
      <c r="F281" s="142">
        <v>3130.9</v>
      </c>
      <c r="G281" s="142">
        <v>0</v>
      </c>
      <c r="H281" s="143">
        <v>0</v>
      </c>
      <c r="I281" s="143">
        <v>0</v>
      </c>
    </row>
    <row r="282" spans="1:9" ht="14.25" x14ac:dyDescent="0.2">
      <c r="A282" s="240" t="s">
        <v>312</v>
      </c>
      <c r="B282" s="240"/>
      <c r="C282" s="135" t="s">
        <v>313</v>
      </c>
      <c r="D282" s="237">
        <v>153000</v>
      </c>
      <c r="E282" s="237"/>
      <c r="F282" s="136">
        <v>153000</v>
      </c>
      <c r="G282" s="136">
        <v>151613.62</v>
      </c>
      <c r="H282" s="137">
        <v>99.093869281045741</v>
      </c>
      <c r="I282" s="137">
        <v>99.093869281045741</v>
      </c>
    </row>
    <row r="283" spans="1:9" ht="15" x14ac:dyDescent="0.2">
      <c r="A283" s="231" t="s">
        <v>143</v>
      </c>
      <c r="B283" s="231"/>
      <c r="C283" s="138" t="s">
        <v>144</v>
      </c>
      <c r="D283" s="232">
        <v>147017.04</v>
      </c>
      <c r="E283" s="232"/>
      <c r="F283" s="139">
        <v>144150</v>
      </c>
      <c r="G283" s="139">
        <v>144043.01999999999</v>
      </c>
      <c r="H283" s="140">
        <v>97.977091635092094</v>
      </c>
      <c r="I283" s="140">
        <v>99.925785639958377</v>
      </c>
    </row>
    <row r="284" spans="1:9" ht="15" x14ac:dyDescent="0.2">
      <c r="A284" s="231" t="s">
        <v>145</v>
      </c>
      <c r="B284" s="231"/>
      <c r="C284" s="138" t="s">
        <v>146</v>
      </c>
      <c r="D284" s="232">
        <v>115972.53</v>
      </c>
      <c r="E284" s="232"/>
      <c r="F284" s="139">
        <v>81945</v>
      </c>
      <c r="G284" s="139">
        <v>82853.33</v>
      </c>
      <c r="H284" s="140">
        <v>71.442202735423635</v>
      </c>
      <c r="I284" s="140">
        <v>101.10846299347122</v>
      </c>
    </row>
    <row r="285" spans="1:9" ht="15" x14ac:dyDescent="0.2">
      <c r="A285" s="231" t="s">
        <v>147</v>
      </c>
      <c r="B285" s="231"/>
      <c r="C285" s="138" t="s">
        <v>148</v>
      </c>
      <c r="D285" s="232">
        <v>99547.24</v>
      </c>
      <c r="E285" s="232"/>
      <c r="F285" s="139">
        <v>71945</v>
      </c>
      <c r="G285" s="139">
        <v>71893.509999999995</v>
      </c>
      <c r="H285" s="140">
        <v>72.220495515495955</v>
      </c>
      <c r="I285" s="140">
        <v>99.928431440683838</v>
      </c>
    </row>
    <row r="286" spans="1:9" ht="14.25" x14ac:dyDescent="0.2">
      <c r="A286" s="228" t="s">
        <v>149</v>
      </c>
      <c r="B286" s="228"/>
      <c r="C286" s="141" t="s">
        <v>150</v>
      </c>
      <c r="D286" s="233">
        <v>96400.46</v>
      </c>
      <c r="E286" s="233"/>
      <c r="F286" s="142">
        <v>68280</v>
      </c>
      <c r="G286" s="142">
        <v>60937.13</v>
      </c>
      <c r="H286" s="143">
        <v>63.212488820074093</v>
      </c>
      <c r="I286" s="143">
        <v>89.245943175161102</v>
      </c>
    </row>
    <row r="287" spans="1:9" ht="14.25" x14ac:dyDescent="0.2">
      <c r="A287" s="228" t="s">
        <v>151</v>
      </c>
      <c r="B287" s="228"/>
      <c r="C287" s="141" t="s">
        <v>152</v>
      </c>
      <c r="D287" s="233">
        <v>3146.78</v>
      </c>
      <c r="E287" s="233"/>
      <c r="F287" s="142">
        <v>3665</v>
      </c>
      <c r="G287" s="142">
        <v>10956.38</v>
      </c>
      <c r="H287" s="143">
        <v>348.17750208149283</v>
      </c>
      <c r="I287" s="143">
        <v>298.94624829467938</v>
      </c>
    </row>
    <row r="288" spans="1:9" ht="15" x14ac:dyDescent="0.2">
      <c r="A288" s="231" t="s">
        <v>158</v>
      </c>
      <c r="B288" s="231"/>
      <c r="C288" s="138" t="s">
        <v>159</v>
      </c>
      <c r="D288" s="232">
        <v>16425.29</v>
      </c>
      <c r="E288" s="232"/>
      <c r="F288" s="139">
        <v>10000</v>
      </c>
      <c r="G288" s="139">
        <v>10959.82</v>
      </c>
      <c r="H288" s="140">
        <v>66.725275474588273</v>
      </c>
      <c r="I288" s="140">
        <v>109.59820000000001</v>
      </c>
    </row>
    <row r="289" spans="1:9" ht="28.5" x14ac:dyDescent="0.2">
      <c r="A289" s="228" t="s">
        <v>160</v>
      </c>
      <c r="B289" s="228"/>
      <c r="C289" s="141" t="s">
        <v>161</v>
      </c>
      <c r="D289" s="233">
        <v>16425.29</v>
      </c>
      <c r="E289" s="233"/>
      <c r="F289" s="142">
        <v>10000</v>
      </c>
      <c r="G289" s="142">
        <v>10959.82</v>
      </c>
      <c r="H289" s="143">
        <v>66.725275474588273</v>
      </c>
      <c r="I289" s="143">
        <v>109.59820000000001</v>
      </c>
    </row>
    <row r="290" spans="1:9" ht="15" x14ac:dyDescent="0.2">
      <c r="A290" s="231" t="s">
        <v>162</v>
      </c>
      <c r="B290" s="231"/>
      <c r="C290" s="138" t="s">
        <v>163</v>
      </c>
      <c r="D290" s="232">
        <v>26744.51</v>
      </c>
      <c r="E290" s="232"/>
      <c r="F290" s="139">
        <v>56405</v>
      </c>
      <c r="G290" s="139">
        <v>55289.69</v>
      </c>
      <c r="H290" s="140">
        <v>206.73285844459292</v>
      </c>
      <c r="I290" s="140">
        <v>98.022675294743379</v>
      </c>
    </row>
    <row r="291" spans="1:9" ht="15" x14ac:dyDescent="0.2">
      <c r="A291" s="231" t="s">
        <v>164</v>
      </c>
      <c r="B291" s="231"/>
      <c r="C291" s="138" t="s">
        <v>165</v>
      </c>
      <c r="D291" s="232">
        <v>3297.44</v>
      </c>
      <c r="E291" s="232"/>
      <c r="F291" s="139">
        <v>10970</v>
      </c>
      <c r="G291" s="139">
        <v>4803.53</v>
      </c>
      <c r="H291" s="140">
        <v>145.67452326653404</v>
      </c>
      <c r="I291" s="140">
        <v>43.787876025524156</v>
      </c>
    </row>
    <row r="292" spans="1:9" ht="14.25" x14ac:dyDescent="0.2">
      <c r="A292" s="228" t="s">
        <v>166</v>
      </c>
      <c r="B292" s="228"/>
      <c r="C292" s="141" t="s">
        <v>167</v>
      </c>
      <c r="D292" s="233">
        <v>1662.63</v>
      </c>
      <c r="E292" s="233"/>
      <c r="F292" s="142">
        <v>6250</v>
      </c>
      <c r="G292" s="142">
        <v>1968.02</v>
      </c>
      <c r="H292" s="143">
        <v>118.36788702236817</v>
      </c>
      <c r="I292" s="143">
        <v>31.488320000000002</v>
      </c>
    </row>
    <row r="293" spans="1:9" ht="28.5" x14ac:dyDescent="0.2">
      <c r="A293" s="228" t="s">
        <v>168</v>
      </c>
      <c r="B293" s="228"/>
      <c r="C293" s="141" t="s">
        <v>169</v>
      </c>
      <c r="D293" s="233">
        <v>1055.23</v>
      </c>
      <c r="E293" s="233"/>
      <c r="F293" s="142">
        <v>1720</v>
      </c>
      <c r="G293" s="142">
        <v>0</v>
      </c>
      <c r="H293" s="143">
        <v>0</v>
      </c>
      <c r="I293" s="143">
        <v>0</v>
      </c>
    </row>
    <row r="294" spans="1:9" ht="14.25" x14ac:dyDescent="0.2">
      <c r="A294" s="228" t="s">
        <v>170</v>
      </c>
      <c r="B294" s="228"/>
      <c r="C294" s="141" t="s">
        <v>171</v>
      </c>
      <c r="D294" s="233">
        <v>579.58000000000004</v>
      </c>
      <c r="E294" s="233"/>
      <c r="F294" s="142">
        <v>3000</v>
      </c>
      <c r="G294" s="142">
        <v>2835.51</v>
      </c>
      <c r="H294" s="143">
        <v>489.23530832671935</v>
      </c>
      <c r="I294" s="143">
        <v>94.516999999999996</v>
      </c>
    </row>
    <row r="295" spans="1:9" ht="15" x14ac:dyDescent="0.2">
      <c r="A295" s="231" t="s">
        <v>174</v>
      </c>
      <c r="B295" s="231"/>
      <c r="C295" s="138" t="s">
        <v>175</v>
      </c>
      <c r="D295" s="232">
        <v>14720.25</v>
      </c>
      <c r="E295" s="232"/>
      <c r="F295" s="139">
        <v>6450</v>
      </c>
      <c r="G295" s="139">
        <v>7704.17</v>
      </c>
      <c r="H295" s="140">
        <v>52.337222533584686</v>
      </c>
      <c r="I295" s="140">
        <v>119.44449612403099</v>
      </c>
    </row>
    <row r="296" spans="1:9" ht="28.5" x14ac:dyDescent="0.2">
      <c r="A296" s="228" t="s">
        <v>176</v>
      </c>
      <c r="B296" s="228"/>
      <c r="C296" s="141" t="s">
        <v>177</v>
      </c>
      <c r="D296" s="233">
        <v>459.09</v>
      </c>
      <c r="E296" s="233"/>
      <c r="F296" s="142">
        <v>2600</v>
      </c>
      <c r="G296" s="142">
        <v>2461.46</v>
      </c>
      <c r="H296" s="143">
        <v>536.16066566468442</v>
      </c>
      <c r="I296" s="143">
        <v>94.671538461538461</v>
      </c>
    </row>
    <row r="297" spans="1:9" ht="14.25" x14ac:dyDescent="0.2">
      <c r="A297" s="228" t="s">
        <v>178</v>
      </c>
      <c r="B297" s="228"/>
      <c r="C297" s="141" t="s">
        <v>179</v>
      </c>
      <c r="D297" s="233">
        <v>6321.88</v>
      </c>
      <c r="E297" s="233"/>
      <c r="F297" s="142">
        <v>0</v>
      </c>
      <c r="G297" s="142">
        <v>0</v>
      </c>
      <c r="H297" s="143">
        <v>0</v>
      </c>
      <c r="I297" s="143">
        <v>0</v>
      </c>
    </row>
    <row r="298" spans="1:9" ht="14.25" x14ac:dyDescent="0.2">
      <c r="A298" s="228" t="s">
        <v>180</v>
      </c>
      <c r="B298" s="228"/>
      <c r="C298" s="141" t="s">
        <v>181</v>
      </c>
      <c r="D298" s="233">
        <v>7704.28</v>
      </c>
      <c r="E298" s="233"/>
      <c r="F298" s="142">
        <v>3850</v>
      </c>
      <c r="G298" s="142">
        <v>3850</v>
      </c>
      <c r="H298" s="143">
        <v>49.972223231762086</v>
      </c>
      <c r="I298" s="143">
        <v>100</v>
      </c>
    </row>
    <row r="299" spans="1:9" ht="14.25" x14ac:dyDescent="0.2">
      <c r="A299" s="228" t="s">
        <v>182</v>
      </c>
      <c r="B299" s="228"/>
      <c r="C299" s="141" t="s">
        <v>183</v>
      </c>
      <c r="D299" s="233">
        <v>235</v>
      </c>
      <c r="E299" s="233"/>
      <c r="F299" s="142">
        <v>0</v>
      </c>
      <c r="G299" s="142">
        <v>1392.71</v>
      </c>
      <c r="H299" s="143">
        <v>592.64255319148936</v>
      </c>
      <c r="I299" s="143">
        <v>0</v>
      </c>
    </row>
    <row r="300" spans="1:9" ht="15" x14ac:dyDescent="0.2">
      <c r="A300" s="231" t="s">
        <v>185</v>
      </c>
      <c r="B300" s="231"/>
      <c r="C300" s="138" t="s">
        <v>186</v>
      </c>
      <c r="D300" s="232">
        <v>7226.82</v>
      </c>
      <c r="E300" s="232"/>
      <c r="F300" s="139">
        <v>25085</v>
      </c>
      <c r="G300" s="139">
        <v>23791.55</v>
      </c>
      <c r="H300" s="140">
        <v>329.21188019073395</v>
      </c>
      <c r="I300" s="140">
        <v>94.843731313533979</v>
      </c>
    </row>
    <row r="301" spans="1:9" ht="14.25" x14ac:dyDescent="0.2">
      <c r="A301" s="228" t="s">
        <v>195</v>
      </c>
      <c r="B301" s="228"/>
      <c r="C301" s="141" t="s">
        <v>196</v>
      </c>
      <c r="D301" s="233">
        <v>0</v>
      </c>
      <c r="E301" s="233"/>
      <c r="F301" s="142">
        <v>10000</v>
      </c>
      <c r="G301" s="142">
        <v>10252.799999999999</v>
      </c>
      <c r="H301" s="143">
        <v>0</v>
      </c>
      <c r="I301" s="143">
        <v>102.52800000000001</v>
      </c>
    </row>
    <row r="302" spans="1:9" ht="14.25" x14ac:dyDescent="0.2">
      <c r="A302" s="228" t="s">
        <v>199</v>
      </c>
      <c r="B302" s="228"/>
      <c r="C302" s="141" t="s">
        <v>200</v>
      </c>
      <c r="D302" s="233">
        <v>600</v>
      </c>
      <c r="E302" s="233"/>
      <c r="F302" s="142">
        <v>5900</v>
      </c>
      <c r="G302" s="142">
        <v>3700.65</v>
      </c>
      <c r="H302" s="143">
        <v>616.77499999999998</v>
      </c>
      <c r="I302" s="143">
        <v>62.722881355932202</v>
      </c>
    </row>
    <row r="303" spans="1:9" ht="14.25" x14ac:dyDescent="0.2">
      <c r="A303" s="228" t="s">
        <v>201</v>
      </c>
      <c r="B303" s="228"/>
      <c r="C303" s="141" t="s">
        <v>202</v>
      </c>
      <c r="D303" s="233">
        <v>1741.25</v>
      </c>
      <c r="E303" s="233"/>
      <c r="F303" s="142">
        <v>2985</v>
      </c>
      <c r="G303" s="142">
        <v>2985</v>
      </c>
      <c r="H303" s="143">
        <v>171.42857142857142</v>
      </c>
      <c r="I303" s="143">
        <v>100</v>
      </c>
    </row>
    <row r="304" spans="1:9" ht="14.25" x14ac:dyDescent="0.2">
      <c r="A304" s="228" t="s">
        <v>203</v>
      </c>
      <c r="B304" s="228"/>
      <c r="C304" s="141" t="s">
        <v>204</v>
      </c>
      <c r="D304" s="233">
        <v>4987.25</v>
      </c>
      <c r="E304" s="233"/>
      <c r="F304" s="142">
        <v>6200</v>
      </c>
      <c r="G304" s="142">
        <v>6853.1</v>
      </c>
      <c r="H304" s="143">
        <v>137.41240162414155</v>
      </c>
      <c r="I304" s="143">
        <v>110.53387096774193</v>
      </c>
    </row>
    <row r="305" spans="1:9" ht="45" x14ac:dyDescent="0.2">
      <c r="A305" s="231" t="s">
        <v>205</v>
      </c>
      <c r="B305" s="231"/>
      <c r="C305" s="138" t="s">
        <v>206</v>
      </c>
      <c r="D305" s="232">
        <v>0</v>
      </c>
      <c r="E305" s="232"/>
      <c r="F305" s="139">
        <v>10900</v>
      </c>
      <c r="G305" s="139">
        <v>16700.11</v>
      </c>
      <c r="H305" s="140">
        <v>0</v>
      </c>
      <c r="I305" s="140">
        <v>153.21201834862384</v>
      </c>
    </row>
    <row r="306" spans="1:9" ht="28.5" x14ac:dyDescent="0.2">
      <c r="A306" s="228" t="s">
        <v>207</v>
      </c>
      <c r="B306" s="228"/>
      <c r="C306" s="141" t="s">
        <v>208</v>
      </c>
      <c r="D306" s="233">
        <v>0</v>
      </c>
      <c r="E306" s="233"/>
      <c r="F306" s="142">
        <v>10900</v>
      </c>
      <c r="G306" s="142">
        <v>16700.11</v>
      </c>
      <c r="H306" s="143">
        <v>0</v>
      </c>
      <c r="I306" s="143">
        <v>153.21201834862384</v>
      </c>
    </row>
    <row r="307" spans="1:9" ht="30" x14ac:dyDescent="0.2">
      <c r="A307" s="231" t="s">
        <v>211</v>
      </c>
      <c r="B307" s="231"/>
      <c r="C307" s="138" t="s">
        <v>212</v>
      </c>
      <c r="D307" s="232">
        <v>1500</v>
      </c>
      <c r="E307" s="232"/>
      <c r="F307" s="139">
        <v>3000</v>
      </c>
      <c r="G307" s="139">
        <v>2290.33</v>
      </c>
      <c r="H307" s="140">
        <v>152.68866666666665</v>
      </c>
      <c r="I307" s="140">
        <v>76.344333333333338</v>
      </c>
    </row>
    <row r="308" spans="1:9" ht="14.25" x14ac:dyDescent="0.2">
      <c r="A308" s="228" t="s">
        <v>217</v>
      </c>
      <c r="B308" s="228"/>
      <c r="C308" s="141" t="s">
        <v>218</v>
      </c>
      <c r="D308" s="233">
        <v>0</v>
      </c>
      <c r="E308" s="233"/>
      <c r="F308" s="142">
        <v>3000</v>
      </c>
      <c r="G308" s="142">
        <v>2181.58</v>
      </c>
      <c r="H308" s="143">
        <v>0</v>
      </c>
      <c r="I308" s="143">
        <v>72.719333333333338</v>
      </c>
    </row>
    <row r="309" spans="1:9" ht="14.25" x14ac:dyDescent="0.2">
      <c r="A309" s="228" t="s">
        <v>221</v>
      </c>
      <c r="B309" s="228"/>
      <c r="C309" s="141" t="s">
        <v>222</v>
      </c>
      <c r="D309" s="233">
        <v>0</v>
      </c>
      <c r="E309" s="233"/>
      <c r="F309" s="142">
        <v>0</v>
      </c>
      <c r="G309" s="142">
        <v>108.75</v>
      </c>
      <c r="H309" s="143">
        <v>0</v>
      </c>
      <c r="I309" s="143">
        <v>0</v>
      </c>
    </row>
    <row r="310" spans="1:9" ht="14.25" x14ac:dyDescent="0.2">
      <c r="A310" s="228" t="s">
        <v>223</v>
      </c>
      <c r="B310" s="228"/>
      <c r="C310" s="147" t="s">
        <v>212</v>
      </c>
      <c r="D310" s="233">
        <v>1500</v>
      </c>
      <c r="E310" s="233"/>
      <c r="F310" s="142">
        <v>0</v>
      </c>
      <c r="G310" s="142">
        <v>0</v>
      </c>
      <c r="H310" s="143">
        <v>0</v>
      </c>
      <c r="I310" s="143">
        <v>0</v>
      </c>
    </row>
    <row r="311" spans="1:9" ht="30" x14ac:dyDescent="0.2">
      <c r="A311" s="231" t="s">
        <v>249</v>
      </c>
      <c r="B311" s="231"/>
      <c r="C311" s="138" t="s">
        <v>250</v>
      </c>
      <c r="D311" s="232">
        <v>1300</v>
      </c>
      <c r="E311" s="232"/>
      <c r="F311" s="139">
        <v>1300</v>
      </c>
      <c r="G311" s="139">
        <v>1400</v>
      </c>
      <c r="H311" s="140">
        <v>107.69230769230769</v>
      </c>
      <c r="I311" s="140">
        <v>107.69230769230769</v>
      </c>
    </row>
    <row r="312" spans="1:9" ht="30" x14ac:dyDescent="0.2">
      <c r="A312" s="231" t="s">
        <v>251</v>
      </c>
      <c r="B312" s="231"/>
      <c r="C312" s="138" t="s">
        <v>252</v>
      </c>
      <c r="D312" s="232">
        <v>1300</v>
      </c>
      <c r="E312" s="232"/>
      <c r="F312" s="139">
        <v>1300</v>
      </c>
      <c r="G312" s="139">
        <v>1400</v>
      </c>
      <c r="H312" s="140">
        <v>107.69230769230769</v>
      </c>
      <c r="I312" s="140">
        <v>107.69230769230769</v>
      </c>
    </row>
    <row r="313" spans="1:9" ht="14.25" x14ac:dyDescent="0.2">
      <c r="A313" s="228" t="s">
        <v>253</v>
      </c>
      <c r="B313" s="228"/>
      <c r="C313" s="147" t="s">
        <v>254</v>
      </c>
      <c r="D313" s="233">
        <v>1300</v>
      </c>
      <c r="E313" s="233"/>
      <c r="F313" s="142">
        <v>1300</v>
      </c>
      <c r="G313" s="142">
        <v>1400</v>
      </c>
      <c r="H313" s="143">
        <v>107.69230769230769</v>
      </c>
      <c r="I313" s="143">
        <v>107.69230769230769</v>
      </c>
    </row>
    <row r="314" spans="1:9" ht="15" x14ac:dyDescent="0.2">
      <c r="A314" s="231" t="s">
        <v>255</v>
      </c>
      <c r="B314" s="231"/>
      <c r="C314" s="138" t="s">
        <v>256</v>
      </c>
      <c r="D314" s="232">
        <v>3000</v>
      </c>
      <c r="E314" s="232"/>
      <c r="F314" s="139">
        <v>4500</v>
      </c>
      <c r="G314" s="139">
        <v>4500</v>
      </c>
      <c r="H314" s="140">
        <v>150</v>
      </c>
      <c r="I314" s="140">
        <v>100</v>
      </c>
    </row>
    <row r="315" spans="1:9" ht="15" x14ac:dyDescent="0.2">
      <c r="A315" s="231" t="s">
        <v>257</v>
      </c>
      <c r="B315" s="231"/>
      <c r="C315" s="138" t="s">
        <v>117</v>
      </c>
      <c r="D315" s="232">
        <v>3000</v>
      </c>
      <c r="E315" s="232"/>
      <c r="F315" s="139">
        <v>4500</v>
      </c>
      <c r="G315" s="139">
        <v>4500</v>
      </c>
      <c r="H315" s="140">
        <v>150</v>
      </c>
      <c r="I315" s="140">
        <v>100</v>
      </c>
    </row>
    <row r="316" spans="1:9" ht="14.25" x14ac:dyDescent="0.2">
      <c r="A316" s="228" t="s">
        <v>258</v>
      </c>
      <c r="B316" s="228"/>
      <c r="C316" s="141" t="s">
        <v>259</v>
      </c>
      <c r="D316" s="233">
        <v>3000</v>
      </c>
      <c r="E316" s="233"/>
      <c r="F316" s="142">
        <v>4500</v>
      </c>
      <c r="G316" s="142">
        <v>4500</v>
      </c>
      <c r="H316" s="143">
        <v>150</v>
      </c>
      <c r="I316" s="143">
        <v>100</v>
      </c>
    </row>
    <row r="317" spans="1:9" ht="30" x14ac:dyDescent="0.2">
      <c r="A317" s="231" t="s">
        <v>262</v>
      </c>
      <c r="B317" s="231"/>
      <c r="C317" s="138" t="s">
        <v>2</v>
      </c>
      <c r="D317" s="232">
        <v>5982.96</v>
      </c>
      <c r="E317" s="232"/>
      <c r="F317" s="139">
        <v>8850</v>
      </c>
      <c r="G317" s="139">
        <v>7570.6</v>
      </c>
      <c r="H317" s="140">
        <v>126.5360289889954</v>
      </c>
      <c r="I317" s="140">
        <v>85.543502824858749</v>
      </c>
    </row>
    <row r="318" spans="1:9" ht="30" x14ac:dyDescent="0.2">
      <c r="A318" s="231" t="s">
        <v>269</v>
      </c>
      <c r="B318" s="231"/>
      <c r="C318" s="138" t="s">
        <v>270</v>
      </c>
      <c r="D318" s="232">
        <v>5982.96</v>
      </c>
      <c r="E318" s="232"/>
      <c r="F318" s="139">
        <v>8850</v>
      </c>
      <c r="G318" s="139">
        <v>7570.6</v>
      </c>
      <c r="H318" s="140">
        <v>126.5360289889954</v>
      </c>
      <c r="I318" s="140">
        <v>85.543502824858749</v>
      </c>
    </row>
    <row r="319" spans="1:9" ht="15" x14ac:dyDescent="0.2">
      <c r="A319" s="231" t="s">
        <v>271</v>
      </c>
      <c r="B319" s="231"/>
      <c r="C319" s="138" t="s">
        <v>272</v>
      </c>
      <c r="D319" s="232">
        <v>5982.96</v>
      </c>
      <c r="E319" s="232"/>
      <c r="F319" s="139">
        <v>8850</v>
      </c>
      <c r="G319" s="139">
        <v>7570.6</v>
      </c>
      <c r="H319" s="140">
        <v>126.5360289889954</v>
      </c>
      <c r="I319" s="140">
        <v>85.543502824858749</v>
      </c>
    </row>
    <row r="320" spans="1:9" ht="14.25" x14ac:dyDescent="0.2">
      <c r="A320" s="228" t="s">
        <v>273</v>
      </c>
      <c r="B320" s="228"/>
      <c r="C320" s="141" t="s">
        <v>274</v>
      </c>
      <c r="D320" s="233">
        <v>5982.96</v>
      </c>
      <c r="E320" s="233"/>
      <c r="F320" s="142">
        <v>7850</v>
      </c>
      <c r="G320" s="142">
        <v>6623.1</v>
      </c>
      <c r="H320" s="143">
        <v>110.6993862569698</v>
      </c>
      <c r="I320" s="143">
        <v>84.370700636942672</v>
      </c>
    </row>
    <row r="321" spans="1:9" ht="14.25" x14ac:dyDescent="0.2">
      <c r="A321" s="228" t="s">
        <v>275</v>
      </c>
      <c r="B321" s="228"/>
      <c r="C321" s="141" t="s">
        <v>276</v>
      </c>
      <c r="D321" s="233">
        <v>0</v>
      </c>
      <c r="E321" s="233"/>
      <c r="F321" s="142">
        <v>1000</v>
      </c>
      <c r="G321" s="142">
        <v>947.5</v>
      </c>
      <c r="H321" s="143">
        <v>0</v>
      </c>
      <c r="I321" s="143">
        <v>94.75</v>
      </c>
    </row>
    <row r="322" spans="1:9" ht="27" customHeight="1" x14ac:dyDescent="0.2">
      <c r="A322" s="241" t="s">
        <v>335</v>
      </c>
      <c r="B322" s="241"/>
      <c r="C322" s="144" t="s">
        <v>336</v>
      </c>
      <c r="D322" s="242">
        <v>586715.14</v>
      </c>
      <c r="E322" s="242"/>
      <c r="F322" s="173">
        <v>1118330.8</v>
      </c>
      <c r="G322" s="173">
        <v>829950.06</v>
      </c>
      <c r="H322" s="146">
        <v>141.4570723366709</v>
      </c>
      <c r="I322" s="146">
        <v>74.21328823278408</v>
      </c>
    </row>
    <row r="323" spans="1:9" ht="24.75" customHeight="1" x14ac:dyDescent="0.2">
      <c r="A323" s="238" t="s">
        <v>337</v>
      </c>
      <c r="B323" s="238"/>
      <c r="C323" s="132" t="s">
        <v>50</v>
      </c>
      <c r="D323" s="239">
        <v>64126.75</v>
      </c>
      <c r="E323" s="239"/>
      <c r="F323" s="133">
        <v>87640.69</v>
      </c>
      <c r="G323" s="133">
        <v>79948.37</v>
      </c>
      <c r="H323" s="134">
        <v>124.67241829657668</v>
      </c>
      <c r="I323" s="134">
        <v>91.222889733068058</v>
      </c>
    </row>
    <row r="324" spans="1:9" ht="14.25" x14ac:dyDescent="0.2">
      <c r="A324" s="240" t="s">
        <v>145</v>
      </c>
      <c r="B324" s="240"/>
      <c r="C324" s="135" t="s">
        <v>308</v>
      </c>
      <c r="D324" s="237">
        <v>3560.89</v>
      </c>
      <c r="E324" s="237"/>
      <c r="F324" s="136">
        <v>0</v>
      </c>
      <c r="G324" s="136">
        <v>0</v>
      </c>
      <c r="H324" s="137">
        <v>0</v>
      </c>
      <c r="I324" s="137">
        <v>0</v>
      </c>
    </row>
    <row r="325" spans="1:9" ht="15" x14ac:dyDescent="0.2">
      <c r="A325" s="231" t="s">
        <v>143</v>
      </c>
      <c r="B325" s="231"/>
      <c r="C325" s="138" t="s">
        <v>144</v>
      </c>
      <c r="D325" s="232">
        <v>3560.89</v>
      </c>
      <c r="E325" s="232"/>
      <c r="F325" s="139">
        <v>0</v>
      </c>
      <c r="G325" s="139">
        <v>0</v>
      </c>
      <c r="H325" s="140">
        <v>0</v>
      </c>
      <c r="I325" s="140">
        <v>0</v>
      </c>
    </row>
    <row r="326" spans="1:9" ht="15" x14ac:dyDescent="0.2">
      <c r="A326" s="231" t="s">
        <v>162</v>
      </c>
      <c r="B326" s="231"/>
      <c r="C326" s="138" t="s">
        <v>163</v>
      </c>
      <c r="D326" s="232">
        <v>3560.89</v>
      </c>
      <c r="E326" s="232"/>
      <c r="F326" s="139">
        <v>0</v>
      </c>
      <c r="G326" s="139">
        <v>0</v>
      </c>
      <c r="H326" s="140">
        <v>0</v>
      </c>
      <c r="I326" s="140">
        <v>0</v>
      </c>
    </row>
    <row r="327" spans="1:9" ht="15" x14ac:dyDescent="0.2">
      <c r="A327" s="231" t="s">
        <v>164</v>
      </c>
      <c r="B327" s="231"/>
      <c r="C327" s="138" t="s">
        <v>165</v>
      </c>
      <c r="D327" s="232">
        <v>3560.89</v>
      </c>
      <c r="E327" s="232"/>
      <c r="F327" s="139">
        <v>0</v>
      </c>
      <c r="G327" s="139">
        <v>0</v>
      </c>
      <c r="H327" s="140">
        <v>0</v>
      </c>
      <c r="I327" s="140">
        <v>0</v>
      </c>
    </row>
    <row r="328" spans="1:9" ht="14.25" x14ac:dyDescent="0.2">
      <c r="A328" s="228" t="s">
        <v>168</v>
      </c>
      <c r="B328" s="228"/>
      <c r="C328" s="147" t="s">
        <v>169</v>
      </c>
      <c r="D328" s="233">
        <v>3560.89</v>
      </c>
      <c r="E328" s="233"/>
      <c r="F328" s="142">
        <v>0</v>
      </c>
      <c r="G328" s="142">
        <v>0</v>
      </c>
      <c r="H328" s="143">
        <v>0</v>
      </c>
      <c r="I328" s="143">
        <v>0</v>
      </c>
    </row>
    <row r="329" spans="1:9" ht="14.25" x14ac:dyDescent="0.2">
      <c r="A329" s="240" t="s">
        <v>316</v>
      </c>
      <c r="B329" s="240"/>
      <c r="C329" s="135" t="s">
        <v>15</v>
      </c>
      <c r="D329" s="237">
        <v>60565.86</v>
      </c>
      <c r="E329" s="237"/>
      <c r="F329" s="136">
        <v>87640.69</v>
      </c>
      <c r="G329" s="136">
        <v>79948.37</v>
      </c>
      <c r="H329" s="137">
        <v>132.00236899137565</v>
      </c>
      <c r="I329" s="137">
        <v>91.222889733068058</v>
      </c>
    </row>
    <row r="330" spans="1:9" ht="15" x14ac:dyDescent="0.2">
      <c r="A330" s="231" t="s">
        <v>143</v>
      </c>
      <c r="B330" s="231"/>
      <c r="C330" s="138" t="s">
        <v>144</v>
      </c>
      <c r="D330" s="232">
        <v>60565.86</v>
      </c>
      <c r="E330" s="232"/>
      <c r="F330" s="139">
        <v>87640.69</v>
      </c>
      <c r="G330" s="139">
        <v>79948.37</v>
      </c>
      <c r="H330" s="140">
        <v>132.00236899137565</v>
      </c>
      <c r="I330" s="140">
        <v>91.222889733068058</v>
      </c>
    </row>
    <row r="331" spans="1:9" ht="15" x14ac:dyDescent="0.2">
      <c r="A331" s="231" t="s">
        <v>145</v>
      </c>
      <c r="B331" s="231"/>
      <c r="C331" s="138" t="s">
        <v>146</v>
      </c>
      <c r="D331" s="232">
        <v>57054.559999999998</v>
      </c>
      <c r="E331" s="232"/>
      <c r="F331" s="139">
        <v>78449.42</v>
      </c>
      <c r="G331" s="139">
        <v>74918.600000000006</v>
      </c>
      <c r="H331" s="140">
        <v>131.3104509087442</v>
      </c>
      <c r="I331" s="140">
        <v>95.499240147345887</v>
      </c>
    </row>
    <row r="332" spans="1:9" ht="15" x14ac:dyDescent="0.2">
      <c r="A332" s="231" t="s">
        <v>147</v>
      </c>
      <c r="B332" s="231"/>
      <c r="C332" s="138" t="s">
        <v>148</v>
      </c>
      <c r="D332" s="232">
        <v>52906.99</v>
      </c>
      <c r="E332" s="232"/>
      <c r="F332" s="139">
        <v>64744.98</v>
      </c>
      <c r="G332" s="139">
        <v>68084.37</v>
      </c>
      <c r="H332" s="140">
        <v>128.68690885646677</v>
      </c>
      <c r="I332" s="140">
        <v>105.15775894903356</v>
      </c>
    </row>
    <row r="333" spans="1:9" ht="14.25" x14ac:dyDescent="0.2">
      <c r="A333" s="228" t="s">
        <v>149</v>
      </c>
      <c r="B333" s="228"/>
      <c r="C333" s="141" t="s">
        <v>150</v>
      </c>
      <c r="D333" s="233">
        <v>52906.99</v>
      </c>
      <c r="E333" s="233"/>
      <c r="F333" s="142">
        <v>64744.98</v>
      </c>
      <c r="G333" s="142">
        <v>68084.37</v>
      </c>
      <c r="H333" s="143">
        <v>128.68690885646677</v>
      </c>
      <c r="I333" s="143">
        <v>105.15775894903356</v>
      </c>
    </row>
    <row r="334" spans="1:9" ht="15" x14ac:dyDescent="0.2">
      <c r="A334" s="231" t="s">
        <v>155</v>
      </c>
      <c r="B334" s="231"/>
      <c r="C334" s="138" t="s">
        <v>156</v>
      </c>
      <c r="D334" s="232">
        <v>800</v>
      </c>
      <c r="E334" s="232"/>
      <c r="F334" s="139">
        <v>1200</v>
      </c>
      <c r="G334" s="139">
        <v>1200</v>
      </c>
      <c r="H334" s="140">
        <v>150</v>
      </c>
      <c r="I334" s="140">
        <v>100</v>
      </c>
    </row>
    <row r="335" spans="1:9" ht="14.25" x14ac:dyDescent="0.2">
      <c r="A335" s="228" t="s">
        <v>157</v>
      </c>
      <c r="B335" s="228"/>
      <c r="C335" s="141" t="s">
        <v>156</v>
      </c>
      <c r="D335" s="233">
        <v>800</v>
      </c>
      <c r="E335" s="233"/>
      <c r="F335" s="142">
        <v>1200</v>
      </c>
      <c r="G335" s="142">
        <v>1200</v>
      </c>
      <c r="H335" s="143">
        <v>150</v>
      </c>
      <c r="I335" s="143">
        <v>100</v>
      </c>
    </row>
    <row r="336" spans="1:9" ht="15" x14ac:dyDescent="0.2">
      <c r="A336" s="231" t="s">
        <v>158</v>
      </c>
      <c r="B336" s="231"/>
      <c r="C336" s="138" t="s">
        <v>159</v>
      </c>
      <c r="D336" s="232">
        <v>3347.57</v>
      </c>
      <c r="E336" s="232"/>
      <c r="F336" s="139">
        <v>12504.44</v>
      </c>
      <c r="G336" s="139">
        <v>5634.23</v>
      </c>
      <c r="H336" s="140">
        <v>168.30805629157865</v>
      </c>
      <c r="I336" s="140">
        <v>45.057835456845723</v>
      </c>
    </row>
    <row r="337" spans="1:9" ht="28.5" x14ac:dyDescent="0.2">
      <c r="A337" s="228" t="s">
        <v>160</v>
      </c>
      <c r="B337" s="228"/>
      <c r="C337" s="141" t="s">
        <v>161</v>
      </c>
      <c r="D337" s="233">
        <v>3347.57</v>
      </c>
      <c r="E337" s="233"/>
      <c r="F337" s="142">
        <v>12504.44</v>
      </c>
      <c r="G337" s="142">
        <v>5634.23</v>
      </c>
      <c r="H337" s="143">
        <v>168.30805629157865</v>
      </c>
      <c r="I337" s="143">
        <v>45.057835456845723</v>
      </c>
    </row>
    <row r="338" spans="1:9" ht="15" x14ac:dyDescent="0.2">
      <c r="A338" s="231" t="s">
        <v>162</v>
      </c>
      <c r="B338" s="231"/>
      <c r="C338" s="138" t="s">
        <v>163</v>
      </c>
      <c r="D338" s="232">
        <v>3511.3</v>
      </c>
      <c r="E338" s="232"/>
      <c r="F338" s="139">
        <v>7333.15</v>
      </c>
      <c r="G338" s="139">
        <v>5029.7700000000004</v>
      </c>
      <c r="H338" s="140">
        <v>143.24523680688065</v>
      </c>
      <c r="I338" s="140">
        <v>68.589487464459339</v>
      </c>
    </row>
    <row r="339" spans="1:9" ht="15" x14ac:dyDescent="0.2">
      <c r="A339" s="231" t="s">
        <v>164</v>
      </c>
      <c r="B339" s="231"/>
      <c r="C339" s="138" t="s">
        <v>165</v>
      </c>
      <c r="D339" s="232">
        <v>2992.24</v>
      </c>
      <c r="E339" s="232"/>
      <c r="F339" s="139">
        <v>6357.28</v>
      </c>
      <c r="G339" s="139">
        <v>3844.72</v>
      </c>
      <c r="H339" s="140">
        <v>128.48969334010641</v>
      </c>
      <c r="I339" s="140">
        <v>60.477436891249091</v>
      </c>
    </row>
    <row r="340" spans="1:9" ht="14.25" x14ac:dyDescent="0.2">
      <c r="A340" s="228" t="s">
        <v>166</v>
      </c>
      <c r="B340" s="228"/>
      <c r="C340" s="141" t="s">
        <v>167</v>
      </c>
      <c r="D340" s="233">
        <v>179.98</v>
      </c>
      <c r="E340" s="233"/>
      <c r="F340" s="142">
        <v>1000</v>
      </c>
      <c r="G340" s="142">
        <v>0</v>
      </c>
      <c r="H340" s="143">
        <v>0</v>
      </c>
      <c r="I340" s="143">
        <v>0</v>
      </c>
    </row>
    <row r="341" spans="1:9" ht="28.5" x14ac:dyDescent="0.2">
      <c r="A341" s="228" t="s">
        <v>168</v>
      </c>
      <c r="B341" s="228"/>
      <c r="C341" s="141" t="s">
        <v>169</v>
      </c>
      <c r="D341" s="233">
        <v>889.26</v>
      </c>
      <c r="E341" s="233"/>
      <c r="F341" s="142">
        <v>2357.2800000000002</v>
      </c>
      <c r="G341" s="142">
        <v>1217.22</v>
      </c>
      <c r="H341" s="143">
        <v>136.88010255718237</v>
      </c>
      <c r="I341" s="143">
        <v>51.636632050498875</v>
      </c>
    </row>
    <row r="342" spans="1:9" ht="14.25" x14ac:dyDescent="0.2">
      <c r="A342" s="228" t="s">
        <v>170</v>
      </c>
      <c r="B342" s="228"/>
      <c r="C342" s="141" t="s">
        <v>171</v>
      </c>
      <c r="D342" s="233">
        <v>1923</v>
      </c>
      <c r="E342" s="233"/>
      <c r="F342" s="142">
        <v>3000</v>
      </c>
      <c r="G342" s="142">
        <v>2627.5</v>
      </c>
      <c r="H342" s="143">
        <v>136.63546541861672</v>
      </c>
      <c r="I342" s="143">
        <v>87.583333333333329</v>
      </c>
    </row>
    <row r="343" spans="1:9" ht="15" x14ac:dyDescent="0.2">
      <c r="A343" s="231" t="s">
        <v>185</v>
      </c>
      <c r="B343" s="231"/>
      <c r="C343" s="138" t="s">
        <v>186</v>
      </c>
      <c r="D343" s="232">
        <v>519.05999999999995</v>
      </c>
      <c r="E343" s="232"/>
      <c r="F343" s="139">
        <v>775.87</v>
      </c>
      <c r="G343" s="139">
        <v>1019.49</v>
      </c>
      <c r="H343" s="140">
        <v>196.41081955843254</v>
      </c>
      <c r="I343" s="140">
        <v>131.39959013752303</v>
      </c>
    </row>
    <row r="344" spans="1:9" ht="14.25" x14ac:dyDescent="0.2">
      <c r="A344" s="228" t="s">
        <v>199</v>
      </c>
      <c r="B344" s="228"/>
      <c r="C344" s="141" t="s">
        <v>200</v>
      </c>
      <c r="D344" s="233">
        <v>519.05999999999995</v>
      </c>
      <c r="E344" s="233"/>
      <c r="F344" s="142">
        <v>775.87</v>
      </c>
      <c r="G344" s="142">
        <v>1019.49</v>
      </c>
      <c r="H344" s="143">
        <v>196.41081955843254</v>
      </c>
      <c r="I344" s="143">
        <v>131.39959013752303</v>
      </c>
    </row>
    <row r="345" spans="1:9" ht="30" x14ac:dyDescent="0.2">
      <c r="A345" s="231" t="s">
        <v>211</v>
      </c>
      <c r="B345" s="231"/>
      <c r="C345" s="138" t="s">
        <v>212</v>
      </c>
      <c r="D345" s="232">
        <v>0</v>
      </c>
      <c r="E345" s="232"/>
      <c r="F345" s="139">
        <v>200</v>
      </c>
      <c r="G345" s="139">
        <v>165.56</v>
      </c>
      <c r="H345" s="140">
        <v>0</v>
      </c>
      <c r="I345" s="140">
        <v>82.78</v>
      </c>
    </row>
    <row r="346" spans="1:9" ht="14.25" x14ac:dyDescent="0.2">
      <c r="A346" s="228" t="s">
        <v>223</v>
      </c>
      <c r="B346" s="228"/>
      <c r="C346" s="147" t="s">
        <v>212</v>
      </c>
      <c r="D346" s="233">
        <v>0</v>
      </c>
      <c r="E346" s="233"/>
      <c r="F346" s="142">
        <v>200</v>
      </c>
      <c r="G346" s="142">
        <v>165.56</v>
      </c>
      <c r="H346" s="143">
        <v>0</v>
      </c>
      <c r="I346" s="143">
        <v>82.78</v>
      </c>
    </row>
    <row r="347" spans="1:9" ht="30" x14ac:dyDescent="0.2">
      <c r="A347" s="231" t="s">
        <v>249</v>
      </c>
      <c r="B347" s="231"/>
      <c r="C347" s="138" t="s">
        <v>250</v>
      </c>
      <c r="D347" s="232">
        <v>0</v>
      </c>
      <c r="E347" s="232"/>
      <c r="F347" s="139">
        <v>1858.12</v>
      </c>
      <c r="G347" s="139">
        <v>0</v>
      </c>
      <c r="H347" s="140">
        <v>0</v>
      </c>
      <c r="I347" s="140">
        <v>0</v>
      </c>
    </row>
    <row r="348" spans="1:9" ht="30" x14ac:dyDescent="0.2">
      <c r="A348" s="231" t="s">
        <v>251</v>
      </c>
      <c r="B348" s="231"/>
      <c r="C348" s="138" t="s">
        <v>252</v>
      </c>
      <c r="D348" s="232">
        <v>0</v>
      </c>
      <c r="E348" s="232"/>
      <c r="F348" s="139">
        <v>1858.12</v>
      </c>
      <c r="G348" s="139">
        <v>0</v>
      </c>
      <c r="H348" s="140">
        <v>0</v>
      </c>
      <c r="I348" s="140">
        <v>0</v>
      </c>
    </row>
    <row r="349" spans="1:9" ht="14.25" x14ac:dyDescent="0.2">
      <c r="A349" s="228" t="s">
        <v>253</v>
      </c>
      <c r="B349" s="228"/>
      <c r="C349" s="147" t="s">
        <v>254</v>
      </c>
      <c r="D349" s="233">
        <v>0</v>
      </c>
      <c r="E349" s="233"/>
      <c r="F349" s="142">
        <v>1858.12</v>
      </c>
      <c r="G349" s="142">
        <v>0</v>
      </c>
      <c r="H349" s="143">
        <v>0</v>
      </c>
      <c r="I349" s="143">
        <v>0</v>
      </c>
    </row>
    <row r="350" spans="1:9" ht="26.25" customHeight="1" x14ac:dyDescent="0.2">
      <c r="A350" s="238" t="s">
        <v>338</v>
      </c>
      <c r="B350" s="238"/>
      <c r="C350" s="132" t="s">
        <v>339</v>
      </c>
      <c r="D350" s="239">
        <v>52949.97</v>
      </c>
      <c r="E350" s="239"/>
      <c r="F350" s="133">
        <v>57500</v>
      </c>
      <c r="G350" s="133">
        <v>44992.49</v>
      </c>
      <c r="H350" s="134">
        <v>84.971700644967314</v>
      </c>
      <c r="I350" s="134">
        <v>78.247808695652168</v>
      </c>
    </row>
    <row r="351" spans="1:9" ht="14.25" x14ac:dyDescent="0.2">
      <c r="A351" s="240" t="s">
        <v>145</v>
      </c>
      <c r="B351" s="240"/>
      <c r="C351" s="135" t="s">
        <v>308</v>
      </c>
      <c r="D351" s="237">
        <v>9329.01</v>
      </c>
      <c r="E351" s="237"/>
      <c r="F351" s="136">
        <v>12172.38</v>
      </c>
      <c r="G351" s="136">
        <v>10389.629999999999</v>
      </c>
      <c r="H351" s="137">
        <v>111.36905202159713</v>
      </c>
      <c r="I351" s="137">
        <v>85.35413781035426</v>
      </c>
    </row>
    <row r="352" spans="1:9" ht="15" x14ac:dyDescent="0.2">
      <c r="A352" s="231" t="s">
        <v>143</v>
      </c>
      <c r="B352" s="231"/>
      <c r="C352" s="138" t="s">
        <v>144</v>
      </c>
      <c r="D352" s="232">
        <v>8530.51</v>
      </c>
      <c r="E352" s="232"/>
      <c r="F352" s="139">
        <v>12172.38</v>
      </c>
      <c r="G352" s="139">
        <v>10389.629999999999</v>
      </c>
      <c r="H352" s="140">
        <v>121.79377317417131</v>
      </c>
      <c r="I352" s="140">
        <v>85.35413781035426</v>
      </c>
    </row>
    <row r="353" spans="1:9" ht="15" x14ac:dyDescent="0.2">
      <c r="A353" s="231" t="s">
        <v>145</v>
      </c>
      <c r="B353" s="231"/>
      <c r="C353" s="138" t="s">
        <v>146</v>
      </c>
      <c r="D353" s="232">
        <v>7295.97</v>
      </c>
      <c r="E353" s="232"/>
      <c r="F353" s="139">
        <v>9376.81</v>
      </c>
      <c r="G353" s="139">
        <v>8058.84</v>
      </c>
      <c r="H353" s="140">
        <v>110.45604628308504</v>
      </c>
      <c r="I353" s="140">
        <v>85.944367007543065</v>
      </c>
    </row>
    <row r="354" spans="1:9" ht="15" x14ac:dyDescent="0.2">
      <c r="A354" s="231" t="s">
        <v>147</v>
      </c>
      <c r="B354" s="231"/>
      <c r="C354" s="138" t="s">
        <v>148</v>
      </c>
      <c r="D354" s="232">
        <v>6159.63</v>
      </c>
      <c r="E354" s="232"/>
      <c r="F354" s="139">
        <v>8154.16</v>
      </c>
      <c r="G354" s="139">
        <v>6873.17</v>
      </c>
      <c r="H354" s="140">
        <v>111.5841373588998</v>
      </c>
      <c r="I354" s="140">
        <v>84.290349956341302</v>
      </c>
    </row>
    <row r="355" spans="1:9" ht="14.25" x14ac:dyDescent="0.2">
      <c r="A355" s="228" t="s">
        <v>149</v>
      </c>
      <c r="B355" s="228"/>
      <c r="C355" s="141" t="s">
        <v>150</v>
      </c>
      <c r="D355" s="233">
        <v>6159.63</v>
      </c>
      <c r="E355" s="233"/>
      <c r="F355" s="142">
        <v>8154.16</v>
      </c>
      <c r="G355" s="142">
        <v>6873.17</v>
      </c>
      <c r="H355" s="143">
        <v>111.5841373588998</v>
      </c>
      <c r="I355" s="143">
        <v>84.290349956341302</v>
      </c>
    </row>
    <row r="356" spans="1:9" ht="15" x14ac:dyDescent="0.2">
      <c r="A356" s="231" t="s">
        <v>155</v>
      </c>
      <c r="B356" s="231"/>
      <c r="C356" s="138" t="s">
        <v>156</v>
      </c>
      <c r="D356" s="232">
        <v>120</v>
      </c>
      <c r="E356" s="232"/>
      <c r="F356" s="139">
        <v>240</v>
      </c>
      <c r="G356" s="139">
        <v>51.6</v>
      </c>
      <c r="H356" s="140">
        <v>43</v>
      </c>
      <c r="I356" s="140">
        <v>21.5</v>
      </c>
    </row>
    <row r="357" spans="1:9" ht="14.25" x14ac:dyDescent="0.2">
      <c r="A357" s="228" t="s">
        <v>157</v>
      </c>
      <c r="B357" s="228"/>
      <c r="C357" s="141" t="s">
        <v>156</v>
      </c>
      <c r="D357" s="233">
        <v>120</v>
      </c>
      <c r="E357" s="233"/>
      <c r="F357" s="142">
        <v>240</v>
      </c>
      <c r="G357" s="142">
        <v>51.6</v>
      </c>
      <c r="H357" s="143">
        <v>43</v>
      </c>
      <c r="I357" s="143">
        <v>21.5</v>
      </c>
    </row>
    <row r="358" spans="1:9" ht="15" x14ac:dyDescent="0.2">
      <c r="A358" s="231" t="s">
        <v>158</v>
      </c>
      <c r="B358" s="231"/>
      <c r="C358" s="138" t="s">
        <v>159</v>
      </c>
      <c r="D358" s="232">
        <v>1016.34</v>
      </c>
      <c r="E358" s="232"/>
      <c r="F358" s="139">
        <v>982.65</v>
      </c>
      <c r="G358" s="139">
        <v>1134.07</v>
      </c>
      <c r="H358" s="140">
        <v>111.58372198280102</v>
      </c>
      <c r="I358" s="140">
        <v>115.4093522617412</v>
      </c>
    </row>
    <row r="359" spans="1:9" ht="28.5" x14ac:dyDescent="0.2">
      <c r="A359" s="228" t="s">
        <v>160</v>
      </c>
      <c r="B359" s="228"/>
      <c r="C359" s="141" t="s">
        <v>161</v>
      </c>
      <c r="D359" s="233">
        <v>1016.34</v>
      </c>
      <c r="E359" s="233"/>
      <c r="F359" s="142">
        <v>982.65</v>
      </c>
      <c r="G359" s="142">
        <v>1134.07</v>
      </c>
      <c r="H359" s="143">
        <v>111.58372198280102</v>
      </c>
      <c r="I359" s="143">
        <v>115.4093522617412</v>
      </c>
    </row>
    <row r="360" spans="1:9" ht="15" x14ac:dyDescent="0.2">
      <c r="A360" s="231" t="s">
        <v>162</v>
      </c>
      <c r="B360" s="231"/>
      <c r="C360" s="138" t="s">
        <v>163</v>
      </c>
      <c r="D360" s="232">
        <v>1234.54</v>
      </c>
      <c r="E360" s="232"/>
      <c r="F360" s="139">
        <v>2795.57</v>
      </c>
      <c r="G360" s="139">
        <v>2330.79</v>
      </c>
      <c r="H360" s="140">
        <v>188.79825684060458</v>
      </c>
      <c r="I360" s="140">
        <v>83.374410227610113</v>
      </c>
    </row>
    <row r="361" spans="1:9" ht="15" x14ac:dyDescent="0.2">
      <c r="A361" s="231" t="s">
        <v>164</v>
      </c>
      <c r="B361" s="231"/>
      <c r="C361" s="138" t="s">
        <v>165</v>
      </c>
      <c r="D361" s="232">
        <v>591.51</v>
      </c>
      <c r="E361" s="232"/>
      <c r="F361" s="139">
        <v>2095.5700000000002</v>
      </c>
      <c r="G361" s="139">
        <v>2330.79</v>
      </c>
      <c r="H361" s="140">
        <v>394.04067555916214</v>
      </c>
      <c r="I361" s="140">
        <v>111.22463100731544</v>
      </c>
    </row>
    <row r="362" spans="1:9" ht="14.25" x14ac:dyDescent="0.2">
      <c r="A362" s="228" t="s">
        <v>166</v>
      </c>
      <c r="B362" s="228"/>
      <c r="C362" s="141" t="s">
        <v>167</v>
      </c>
      <c r="D362" s="233">
        <v>416.3</v>
      </c>
      <c r="E362" s="233"/>
      <c r="F362" s="142">
        <v>2000</v>
      </c>
      <c r="G362" s="142">
        <v>2261.98</v>
      </c>
      <c r="H362" s="143">
        <v>543.35335094883487</v>
      </c>
      <c r="I362" s="143">
        <v>113.099</v>
      </c>
    </row>
    <row r="363" spans="1:9" ht="28.5" x14ac:dyDescent="0.2">
      <c r="A363" s="228" t="s">
        <v>168</v>
      </c>
      <c r="B363" s="228"/>
      <c r="C363" s="141" t="s">
        <v>169</v>
      </c>
      <c r="D363" s="233">
        <v>175.21</v>
      </c>
      <c r="E363" s="233"/>
      <c r="F363" s="142">
        <v>95.57</v>
      </c>
      <c r="G363" s="142">
        <v>68.81</v>
      </c>
      <c r="H363" s="143">
        <v>39.272872552936477</v>
      </c>
      <c r="I363" s="143">
        <v>71.999581458616717</v>
      </c>
    </row>
    <row r="364" spans="1:9" ht="15" x14ac:dyDescent="0.2">
      <c r="A364" s="231" t="s">
        <v>174</v>
      </c>
      <c r="B364" s="231"/>
      <c r="C364" s="138" t="s">
        <v>175</v>
      </c>
      <c r="D364" s="232">
        <v>327.33</v>
      </c>
      <c r="E364" s="232"/>
      <c r="F364" s="139">
        <v>0</v>
      </c>
      <c r="G364" s="139">
        <v>0</v>
      </c>
      <c r="H364" s="140">
        <v>0</v>
      </c>
      <c r="I364" s="140">
        <v>0</v>
      </c>
    </row>
    <row r="365" spans="1:9" ht="28.5" x14ac:dyDescent="0.2">
      <c r="A365" s="228" t="s">
        <v>176</v>
      </c>
      <c r="B365" s="228"/>
      <c r="C365" s="141" t="s">
        <v>177</v>
      </c>
      <c r="D365" s="233">
        <v>327.33</v>
      </c>
      <c r="E365" s="233"/>
      <c r="F365" s="142">
        <v>0</v>
      </c>
      <c r="G365" s="142">
        <v>0</v>
      </c>
      <c r="H365" s="143">
        <v>0</v>
      </c>
      <c r="I365" s="143">
        <v>0</v>
      </c>
    </row>
    <row r="366" spans="1:9" ht="15" x14ac:dyDescent="0.2">
      <c r="A366" s="231" t="s">
        <v>185</v>
      </c>
      <c r="B366" s="231"/>
      <c r="C366" s="138" t="s">
        <v>186</v>
      </c>
      <c r="D366" s="232">
        <v>0</v>
      </c>
      <c r="E366" s="232"/>
      <c r="F366" s="139">
        <v>700</v>
      </c>
      <c r="G366" s="139">
        <v>0</v>
      </c>
      <c r="H366" s="140">
        <v>0</v>
      </c>
      <c r="I366" s="140">
        <v>0</v>
      </c>
    </row>
    <row r="367" spans="1:9" ht="14.25" x14ac:dyDescent="0.2">
      <c r="A367" s="228" t="s">
        <v>203</v>
      </c>
      <c r="B367" s="228"/>
      <c r="C367" s="141" t="s">
        <v>204</v>
      </c>
      <c r="D367" s="233">
        <v>0</v>
      </c>
      <c r="E367" s="233"/>
      <c r="F367" s="142">
        <v>700</v>
      </c>
      <c r="G367" s="142">
        <v>0</v>
      </c>
      <c r="H367" s="143">
        <v>0</v>
      </c>
      <c r="I367" s="143">
        <v>0</v>
      </c>
    </row>
    <row r="368" spans="1:9" ht="30" x14ac:dyDescent="0.2">
      <c r="A368" s="231" t="s">
        <v>211</v>
      </c>
      <c r="B368" s="231"/>
      <c r="C368" s="138" t="s">
        <v>212</v>
      </c>
      <c r="D368" s="232">
        <v>315.7</v>
      </c>
      <c r="E368" s="232"/>
      <c r="F368" s="139">
        <v>0</v>
      </c>
      <c r="G368" s="139">
        <v>0</v>
      </c>
      <c r="H368" s="140">
        <v>0</v>
      </c>
      <c r="I368" s="140">
        <v>0</v>
      </c>
    </row>
    <row r="369" spans="1:9" ht="14.25" x14ac:dyDescent="0.2">
      <c r="A369" s="228" t="s">
        <v>217</v>
      </c>
      <c r="B369" s="228"/>
      <c r="C369" s="141" t="s">
        <v>218</v>
      </c>
      <c r="D369" s="233">
        <v>315.7</v>
      </c>
      <c r="E369" s="233"/>
      <c r="F369" s="142">
        <v>0</v>
      </c>
      <c r="G369" s="142">
        <v>0</v>
      </c>
      <c r="H369" s="143">
        <v>0</v>
      </c>
      <c r="I369" s="143">
        <v>0</v>
      </c>
    </row>
    <row r="370" spans="1:9" ht="30" x14ac:dyDescent="0.2">
      <c r="A370" s="231" t="s">
        <v>262</v>
      </c>
      <c r="B370" s="231"/>
      <c r="C370" s="138" t="s">
        <v>2</v>
      </c>
      <c r="D370" s="232">
        <v>798.5</v>
      </c>
      <c r="E370" s="232"/>
      <c r="F370" s="139">
        <v>0</v>
      </c>
      <c r="G370" s="139">
        <v>0</v>
      </c>
      <c r="H370" s="140">
        <v>0</v>
      </c>
      <c r="I370" s="140">
        <v>0</v>
      </c>
    </row>
    <row r="371" spans="1:9" ht="30" x14ac:dyDescent="0.2">
      <c r="A371" s="231" t="s">
        <v>269</v>
      </c>
      <c r="B371" s="231"/>
      <c r="C371" s="138" t="s">
        <v>270</v>
      </c>
      <c r="D371" s="232">
        <v>798.5</v>
      </c>
      <c r="E371" s="232"/>
      <c r="F371" s="139">
        <v>0</v>
      </c>
      <c r="G371" s="139">
        <v>0</v>
      </c>
      <c r="H371" s="140">
        <v>0</v>
      </c>
      <c r="I371" s="140">
        <v>0</v>
      </c>
    </row>
    <row r="372" spans="1:9" ht="15" x14ac:dyDescent="0.2">
      <c r="A372" s="231" t="s">
        <v>271</v>
      </c>
      <c r="B372" s="231"/>
      <c r="C372" s="138" t="s">
        <v>272</v>
      </c>
      <c r="D372" s="232">
        <v>798.5</v>
      </c>
      <c r="E372" s="232"/>
      <c r="F372" s="139">
        <v>0</v>
      </c>
      <c r="G372" s="139">
        <v>0</v>
      </c>
      <c r="H372" s="140">
        <v>0</v>
      </c>
      <c r="I372" s="140">
        <v>0</v>
      </c>
    </row>
    <row r="373" spans="1:9" ht="14.25" x14ac:dyDescent="0.2">
      <c r="A373" s="228" t="s">
        <v>273</v>
      </c>
      <c r="B373" s="228"/>
      <c r="C373" s="141" t="s">
        <v>274</v>
      </c>
      <c r="D373" s="233">
        <v>798.5</v>
      </c>
      <c r="E373" s="233"/>
      <c r="F373" s="142">
        <v>0</v>
      </c>
      <c r="G373" s="142">
        <v>0</v>
      </c>
      <c r="H373" s="143">
        <v>0</v>
      </c>
      <c r="I373" s="143">
        <v>0</v>
      </c>
    </row>
    <row r="374" spans="1:9" ht="14.25" x14ac:dyDescent="0.2">
      <c r="A374" s="240" t="s">
        <v>316</v>
      </c>
      <c r="B374" s="240"/>
      <c r="C374" s="135" t="s">
        <v>15</v>
      </c>
      <c r="D374" s="237">
        <v>43620.959999999999</v>
      </c>
      <c r="E374" s="237"/>
      <c r="F374" s="136">
        <v>45327.62</v>
      </c>
      <c r="G374" s="136">
        <v>34602.86</v>
      </c>
      <c r="H374" s="137">
        <v>79.326222990048819</v>
      </c>
      <c r="I374" s="137">
        <v>76.339459252438132</v>
      </c>
    </row>
    <row r="375" spans="1:9" ht="15" x14ac:dyDescent="0.2">
      <c r="A375" s="231" t="s">
        <v>143</v>
      </c>
      <c r="B375" s="231"/>
      <c r="C375" s="138" t="s">
        <v>144</v>
      </c>
      <c r="D375" s="232">
        <v>40426.959999999999</v>
      </c>
      <c r="E375" s="232"/>
      <c r="F375" s="139">
        <v>45327.62</v>
      </c>
      <c r="G375" s="139">
        <v>34602.86</v>
      </c>
      <c r="H375" s="140">
        <v>85.593524717168933</v>
      </c>
      <c r="I375" s="140">
        <v>76.339459252438132</v>
      </c>
    </row>
    <row r="376" spans="1:9" ht="15" x14ac:dyDescent="0.2">
      <c r="A376" s="231" t="s">
        <v>145</v>
      </c>
      <c r="B376" s="231"/>
      <c r="C376" s="138" t="s">
        <v>146</v>
      </c>
      <c r="D376" s="232">
        <v>29183.93</v>
      </c>
      <c r="E376" s="232"/>
      <c r="F376" s="139">
        <v>30145.35</v>
      </c>
      <c r="G376" s="139">
        <v>32110.5</v>
      </c>
      <c r="H376" s="140">
        <v>110.02801884461756</v>
      </c>
      <c r="I376" s="140">
        <v>106.5189158526937</v>
      </c>
    </row>
    <row r="377" spans="1:9" ht="15" x14ac:dyDescent="0.2">
      <c r="A377" s="231" t="s">
        <v>147</v>
      </c>
      <c r="B377" s="231"/>
      <c r="C377" s="138" t="s">
        <v>148</v>
      </c>
      <c r="D377" s="232">
        <v>24638.57</v>
      </c>
      <c r="E377" s="232"/>
      <c r="F377" s="139">
        <v>25200</v>
      </c>
      <c r="G377" s="139">
        <v>27492.68</v>
      </c>
      <c r="H377" s="140">
        <v>111.58391091690791</v>
      </c>
      <c r="I377" s="140">
        <v>109.09793650793651</v>
      </c>
    </row>
    <row r="378" spans="1:9" ht="14.25" x14ac:dyDescent="0.2">
      <c r="A378" s="228" t="s">
        <v>149</v>
      </c>
      <c r="B378" s="228"/>
      <c r="C378" s="141" t="s">
        <v>150</v>
      </c>
      <c r="D378" s="233">
        <v>24638.57</v>
      </c>
      <c r="E378" s="233"/>
      <c r="F378" s="142">
        <v>25200</v>
      </c>
      <c r="G378" s="142">
        <v>27492.68</v>
      </c>
      <c r="H378" s="143">
        <v>111.58391091690791</v>
      </c>
      <c r="I378" s="143">
        <v>109.09793650793651</v>
      </c>
    </row>
    <row r="379" spans="1:9" ht="15" x14ac:dyDescent="0.2">
      <c r="A379" s="231" t="s">
        <v>155</v>
      </c>
      <c r="B379" s="231"/>
      <c r="C379" s="138" t="s">
        <v>156</v>
      </c>
      <c r="D379" s="232">
        <v>480</v>
      </c>
      <c r="E379" s="232"/>
      <c r="F379" s="139">
        <v>960</v>
      </c>
      <c r="G379" s="139">
        <v>81.510000000000005</v>
      </c>
      <c r="H379" s="140">
        <v>16.981249999999999</v>
      </c>
      <c r="I379" s="140">
        <v>8.4906249999999996</v>
      </c>
    </row>
    <row r="380" spans="1:9" ht="14.25" x14ac:dyDescent="0.2">
      <c r="A380" s="228" t="s">
        <v>157</v>
      </c>
      <c r="B380" s="228"/>
      <c r="C380" s="141" t="s">
        <v>156</v>
      </c>
      <c r="D380" s="233">
        <v>480</v>
      </c>
      <c r="E380" s="233"/>
      <c r="F380" s="142">
        <v>960</v>
      </c>
      <c r="G380" s="142">
        <v>81.510000000000005</v>
      </c>
      <c r="H380" s="143">
        <v>16.981249999999999</v>
      </c>
      <c r="I380" s="143">
        <v>8.4906249999999996</v>
      </c>
    </row>
    <row r="381" spans="1:9" ht="15" x14ac:dyDescent="0.2">
      <c r="A381" s="231" t="s">
        <v>158</v>
      </c>
      <c r="B381" s="231"/>
      <c r="C381" s="138" t="s">
        <v>159</v>
      </c>
      <c r="D381" s="232">
        <v>4065.36</v>
      </c>
      <c r="E381" s="232"/>
      <c r="F381" s="139">
        <v>3985.35</v>
      </c>
      <c r="G381" s="139">
        <v>4536.3100000000004</v>
      </c>
      <c r="H381" s="140">
        <v>111.58445992482829</v>
      </c>
      <c r="I381" s="140">
        <v>113.82463271732721</v>
      </c>
    </row>
    <row r="382" spans="1:9" ht="28.5" x14ac:dyDescent="0.2">
      <c r="A382" s="228" t="s">
        <v>160</v>
      </c>
      <c r="B382" s="228"/>
      <c r="C382" s="141" t="s">
        <v>161</v>
      </c>
      <c r="D382" s="233">
        <v>4065.36</v>
      </c>
      <c r="E382" s="233"/>
      <c r="F382" s="142">
        <v>3985.35</v>
      </c>
      <c r="G382" s="142">
        <v>4536.3100000000004</v>
      </c>
      <c r="H382" s="143">
        <v>111.58445992482829</v>
      </c>
      <c r="I382" s="143">
        <v>113.82463271732721</v>
      </c>
    </row>
    <row r="383" spans="1:9" ht="15" x14ac:dyDescent="0.2">
      <c r="A383" s="231" t="s">
        <v>162</v>
      </c>
      <c r="B383" s="231"/>
      <c r="C383" s="138" t="s">
        <v>163</v>
      </c>
      <c r="D383" s="232">
        <v>11243.03</v>
      </c>
      <c r="E383" s="232"/>
      <c r="F383" s="139">
        <v>15182.27</v>
      </c>
      <c r="G383" s="139">
        <v>2407.17</v>
      </c>
      <c r="H383" s="140">
        <v>21.410331556528799</v>
      </c>
      <c r="I383" s="140">
        <v>15.855138921913522</v>
      </c>
    </row>
    <row r="384" spans="1:9" ht="15" x14ac:dyDescent="0.2">
      <c r="A384" s="231" t="s">
        <v>164</v>
      </c>
      <c r="B384" s="231"/>
      <c r="C384" s="138" t="s">
        <v>165</v>
      </c>
      <c r="D384" s="232">
        <v>4210.45</v>
      </c>
      <c r="E384" s="232"/>
      <c r="F384" s="139">
        <v>6382.27</v>
      </c>
      <c r="G384" s="139">
        <v>2407.17</v>
      </c>
      <c r="H384" s="140">
        <v>57.171323730242605</v>
      </c>
      <c r="I384" s="140">
        <v>37.716517790692031</v>
      </c>
    </row>
    <row r="385" spans="1:9" ht="14.25" x14ac:dyDescent="0.2">
      <c r="A385" s="228" t="s">
        <v>166</v>
      </c>
      <c r="B385" s="228"/>
      <c r="C385" s="141" t="s">
        <v>167</v>
      </c>
      <c r="D385" s="233">
        <v>3509.62</v>
      </c>
      <c r="E385" s="233"/>
      <c r="F385" s="142">
        <v>6000</v>
      </c>
      <c r="G385" s="142">
        <v>2131.9499999999998</v>
      </c>
      <c r="H385" s="143">
        <v>60.745892717730129</v>
      </c>
      <c r="I385" s="143">
        <v>35.532499999999999</v>
      </c>
    </row>
    <row r="386" spans="1:9" ht="28.5" x14ac:dyDescent="0.2">
      <c r="A386" s="228" t="s">
        <v>168</v>
      </c>
      <c r="B386" s="228"/>
      <c r="C386" s="141" t="s">
        <v>169</v>
      </c>
      <c r="D386" s="233">
        <v>700.83</v>
      </c>
      <c r="E386" s="233"/>
      <c r="F386" s="142">
        <v>382.27</v>
      </c>
      <c r="G386" s="142">
        <v>275.22000000000003</v>
      </c>
      <c r="H386" s="143">
        <v>39.270579170412226</v>
      </c>
      <c r="I386" s="143">
        <v>71.996233029010909</v>
      </c>
    </row>
    <row r="387" spans="1:9" ht="15" x14ac:dyDescent="0.2">
      <c r="A387" s="231" t="s">
        <v>174</v>
      </c>
      <c r="B387" s="231"/>
      <c r="C387" s="138" t="s">
        <v>175</v>
      </c>
      <c r="D387" s="232">
        <v>2329.08</v>
      </c>
      <c r="E387" s="232"/>
      <c r="F387" s="139">
        <v>6000</v>
      </c>
      <c r="G387" s="139">
        <v>0</v>
      </c>
      <c r="H387" s="140">
        <v>0</v>
      </c>
      <c r="I387" s="140">
        <v>0</v>
      </c>
    </row>
    <row r="388" spans="1:9" ht="28.5" x14ac:dyDescent="0.2">
      <c r="A388" s="228" t="s">
        <v>176</v>
      </c>
      <c r="B388" s="228"/>
      <c r="C388" s="141" t="s">
        <v>177</v>
      </c>
      <c r="D388" s="233">
        <v>1254.3599999999999</v>
      </c>
      <c r="E388" s="233"/>
      <c r="F388" s="142">
        <v>3000</v>
      </c>
      <c r="G388" s="142">
        <v>0</v>
      </c>
      <c r="H388" s="143">
        <v>0</v>
      </c>
      <c r="I388" s="143">
        <v>0</v>
      </c>
    </row>
    <row r="389" spans="1:9" ht="14.25" x14ac:dyDescent="0.2">
      <c r="A389" s="228" t="s">
        <v>180</v>
      </c>
      <c r="B389" s="228"/>
      <c r="C389" s="141" t="s">
        <v>181</v>
      </c>
      <c r="D389" s="233">
        <v>1074.72</v>
      </c>
      <c r="E389" s="233"/>
      <c r="F389" s="142">
        <v>3000</v>
      </c>
      <c r="G389" s="142">
        <v>0</v>
      </c>
      <c r="H389" s="143">
        <v>0</v>
      </c>
      <c r="I389" s="143">
        <v>0</v>
      </c>
    </row>
    <row r="390" spans="1:9" ht="15" x14ac:dyDescent="0.2">
      <c r="A390" s="231" t="s">
        <v>185</v>
      </c>
      <c r="B390" s="231"/>
      <c r="C390" s="138" t="s">
        <v>186</v>
      </c>
      <c r="D390" s="232">
        <v>3376.95</v>
      </c>
      <c r="E390" s="232"/>
      <c r="F390" s="139">
        <v>2800</v>
      </c>
      <c r="G390" s="139">
        <v>0</v>
      </c>
      <c r="H390" s="140">
        <v>0</v>
      </c>
      <c r="I390" s="140">
        <v>0</v>
      </c>
    </row>
    <row r="391" spans="1:9" ht="14.25" x14ac:dyDescent="0.2">
      <c r="A391" s="228" t="s">
        <v>195</v>
      </c>
      <c r="B391" s="228"/>
      <c r="C391" s="141" t="s">
        <v>196</v>
      </c>
      <c r="D391" s="233">
        <v>300</v>
      </c>
      <c r="E391" s="233"/>
      <c r="F391" s="142">
        <v>0</v>
      </c>
      <c r="G391" s="142">
        <v>0</v>
      </c>
      <c r="H391" s="143">
        <v>0</v>
      </c>
      <c r="I391" s="143">
        <v>0</v>
      </c>
    </row>
    <row r="392" spans="1:9" ht="14.25" x14ac:dyDescent="0.2">
      <c r="A392" s="228" t="s">
        <v>203</v>
      </c>
      <c r="B392" s="228"/>
      <c r="C392" s="141" t="s">
        <v>204</v>
      </c>
      <c r="D392" s="233">
        <v>3076.95</v>
      </c>
      <c r="E392" s="233"/>
      <c r="F392" s="142">
        <v>2800</v>
      </c>
      <c r="G392" s="142">
        <v>0</v>
      </c>
      <c r="H392" s="143">
        <v>0</v>
      </c>
      <c r="I392" s="143">
        <v>0</v>
      </c>
    </row>
    <row r="393" spans="1:9" ht="30" x14ac:dyDescent="0.2">
      <c r="A393" s="231" t="s">
        <v>211</v>
      </c>
      <c r="B393" s="231"/>
      <c r="C393" s="138" t="s">
        <v>212</v>
      </c>
      <c r="D393" s="232">
        <v>1326.55</v>
      </c>
      <c r="E393" s="232"/>
      <c r="F393" s="139">
        <v>0</v>
      </c>
      <c r="G393" s="139">
        <v>0</v>
      </c>
      <c r="H393" s="140">
        <v>0</v>
      </c>
      <c r="I393" s="140">
        <v>0</v>
      </c>
    </row>
    <row r="394" spans="1:9" ht="14.25" x14ac:dyDescent="0.2">
      <c r="A394" s="228" t="s">
        <v>217</v>
      </c>
      <c r="B394" s="228"/>
      <c r="C394" s="141" t="s">
        <v>218</v>
      </c>
      <c r="D394" s="233">
        <v>1262.8</v>
      </c>
      <c r="E394" s="233"/>
      <c r="F394" s="142">
        <v>0</v>
      </c>
      <c r="G394" s="142">
        <v>0</v>
      </c>
      <c r="H394" s="143">
        <v>0</v>
      </c>
      <c r="I394" s="143">
        <v>0</v>
      </c>
    </row>
    <row r="395" spans="1:9" ht="14.25" x14ac:dyDescent="0.2">
      <c r="A395" s="228" t="s">
        <v>221</v>
      </c>
      <c r="B395" s="228"/>
      <c r="C395" s="141" t="s">
        <v>222</v>
      </c>
      <c r="D395" s="233">
        <v>63.75</v>
      </c>
      <c r="E395" s="233"/>
      <c r="F395" s="142">
        <v>0</v>
      </c>
      <c r="G395" s="142">
        <v>0</v>
      </c>
      <c r="H395" s="143">
        <v>0</v>
      </c>
      <c r="I395" s="143">
        <v>0</v>
      </c>
    </row>
    <row r="396" spans="1:9" ht="30" x14ac:dyDescent="0.2">
      <c r="A396" s="231" t="s">
        <v>234</v>
      </c>
      <c r="B396" s="231"/>
      <c r="C396" s="138" t="s">
        <v>235</v>
      </c>
      <c r="D396" s="232">
        <v>0</v>
      </c>
      <c r="E396" s="232"/>
      <c r="F396" s="139">
        <v>0</v>
      </c>
      <c r="G396" s="139">
        <v>85.19</v>
      </c>
      <c r="H396" s="140">
        <v>0</v>
      </c>
      <c r="I396" s="140">
        <v>0</v>
      </c>
    </row>
    <row r="397" spans="1:9" ht="30" x14ac:dyDescent="0.2">
      <c r="A397" s="231" t="s">
        <v>246</v>
      </c>
      <c r="B397" s="231"/>
      <c r="C397" s="138" t="s">
        <v>91</v>
      </c>
      <c r="D397" s="232">
        <v>0</v>
      </c>
      <c r="E397" s="232"/>
      <c r="F397" s="139">
        <v>0</v>
      </c>
      <c r="G397" s="139">
        <v>85.19</v>
      </c>
      <c r="H397" s="140">
        <v>0</v>
      </c>
      <c r="I397" s="140">
        <v>0</v>
      </c>
    </row>
    <row r="398" spans="1:9" ht="42.75" x14ac:dyDescent="0.2">
      <c r="A398" s="228" t="s">
        <v>247</v>
      </c>
      <c r="B398" s="228"/>
      <c r="C398" s="141" t="s">
        <v>93</v>
      </c>
      <c r="D398" s="233">
        <v>0</v>
      </c>
      <c r="E398" s="233"/>
      <c r="F398" s="142">
        <v>0</v>
      </c>
      <c r="G398" s="142">
        <v>85.19</v>
      </c>
      <c r="H398" s="143">
        <v>0</v>
      </c>
      <c r="I398" s="143">
        <v>0</v>
      </c>
    </row>
    <row r="399" spans="1:9" ht="30" x14ac:dyDescent="0.2">
      <c r="A399" s="231" t="s">
        <v>262</v>
      </c>
      <c r="B399" s="231"/>
      <c r="C399" s="138" t="s">
        <v>2</v>
      </c>
      <c r="D399" s="232">
        <v>3194</v>
      </c>
      <c r="E399" s="232"/>
      <c r="F399" s="139">
        <v>0</v>
      </c>
      <c r="G399" s="139">
        <v>0</v>
      </c>
      <c r="H399" s="140">
        <v>0</v>
      </c>
      <c r="I399" s="140">
        <v>0</v>
      </c>
    </row>
    <row r="400" spans="1:9" ht="30" x14ac:dyDescent="0.2">
      <c r="A400" s="231" t="s">
        <v>269</v>
      </c>
      <c r="B400" s="231"/>
      <c r="C400" s="138" t="s">
        <v>270</v>
      </c>
      <c r="D400" s="232">
        <v>3194</v>
      </c>
      <c r="E400" s="232"/>
      <c r="F400" s="139">
        <v>0</v>
      </c>
      <c r="G400" s="139">
        <v>0</v>
      </c>
      <c r="H400" s="140">
        <v>0</v>
      </c>
      <c r="I400" s="140">
        <v>0</v>
      </c>
    </row>
    <row r="401" spans="1:9" ht="15" x14ac:dyDescent="0.2">
      <c r="A401" s="231" t="s">
        <v>271</v>
      </c>
      <c r="B401" s="231"/>
      <c r="C401" s="138" t="s">
        <v>272</v>
      </c>
      <c r="D401" s="232">
        <v>3194</v>
      </c>
      <c r="E401" s="232"/>
      <c r="F401" s="139">
        <v>0</v>
      </c>
      <c r="G401" s="139">
        <v>0</v>
      </c>
      <c r="H401" s="140">
        <v>0</v>
      </c>
      <c r="I401" s="140">
        <v>0</v>
      </c>
    </row>
    <row r="402" spans="1:9" ht="14.25" x14ac:dyDescent="0.2">
      <c r="A402" s="228" t="s">
        <v>273</v>
      </c>
      <c r="B402" s="228"/>
      <c r="C402" s="141" t="s">
        <v>274</v>
      </c>
      <c r="D402" s="233">
        <v>3194</v>
      </c>
      <c r="E402" s="233"/>
      <c r="F402" s="142">
        <v>0</v>
      </c>
      <c r="G402" s="142">
        <v>0</v>
      </c>
      <c r="H402" s="143">
        <v>0</v>
      </c>
      <c r="I402" s="143">
        <v>0</v>
      </c>
    </row>
    <row r="403" spans="1:9" ht="31.5" customHeight="1" x14ac:dyDescent="0.2">
      <c r="A403" s="238" t="s">
        <v>340</v>
      </c>
      <c r="B403" s="238"/>
      <c r="C403" s="132" t="s">
        <v>341</v>
      </c>
      <c r="D403" s="239">
        <v>60923.08</v>
      </c>
      <c r="E403" s="239"/>
      <c r="F403" s="133">
        <v>94565.440000000002</v>
      </c>
      <c r="G403" s="133">
        <v>83090.45</v>
      </c>
      <c r="H403" s="134">
        <v>136.38583275829126</v>
      </c>
      <c r="I403" s="134">
        <v>87.865556380851174</v>
      </c>
    </row>
    <row r="404" spans="1:9" ht="14.25" x14ac:dyDescent="0.2">
      <c r="A404" s="240" t="s">
        <v>145</v>
      </c>
      <c r="B404" s="240"/>
      <c r="C404" s="135" t="s">
        <v>308</v>
      </c>
      <c r="D404" s="237">
        <v>1750</v>
      </c>
      <c r="E404" s="237"/>
      <c r="F404" s="136">
        <v>0</v>
      </c>
      <c r="G404" s="136">
        <v>0</v>
      </c>
      <c r="H404" s="137">
        <v>0</v>
      </c>
      <c r="I404" s="137">
        <v>0</v>
      </c>
    </row>
    <row r="405" spans="1:9" ht="15" x14ac:dyDescent="0.2">
      <c r="A405" s="231" t="s">
        <v>143</v>
      </c>
      <c r="B405" s="231"/>
      <c r="C405" s="138" t="s">
        <v>144</v>
      </c>
      <c r="D405" s="232">
        <v>1750</v>
      </c>
      <c r="E405" s="232"/>
      <c r="F405" s="139">
        <v>0</v>
      </c>
      <c r="G405" s="139">
        <v>0</v>
      </c>
      <c r="H405" s="140">
        <v>0</v>
      </c>
      <c r="I405" s="140">
        <v>0</v>
      </c>
    </row>
    <row r="406" spans="1:9" ht="15" x14ac:dyDescent="0.2">
      <c r="A406" s="231" t="s">
        <v>162</v>
      </c>
      <c r="B406" s="231"/>
      <c r="C406" s="138" t="s">
        <v>163</v>
      </c>
      <c r="D406" s="232">
        <v>1750</v>
      </c>
      <c r="E406" s="232"/>
      <c r="F406" s="139">
        <v>0</v>
      </c>
      <c r="G406" s="139">
        <v>0</v>
      </c>
      <c r="H406" s="140">
        <v>0</v>
      </c>
      <c r="I406" s="140">
        <v>0</v>
      </c>
    </row>
    <row r="407" spans="1:9" ht="15" x14ac:dyDescent="0.2">
      <c r="A407" s="231" t="s">
        <v>164</v>
      </c>
      <c r="B407" s="231"/>
      <c r="C407" s="138" t="s">
        <v>165</v>
      </c>
      <c r="D407" s="232">
        <v>1750</v>
      </c>
      <c r="E407" s="232"/>
      <c r="F407" s="139">
        <v>0</v>
      </c>
      <c r="G407" s="139">
        <v>0</v>
      </c>
      <c r="H407" s="140">
        <v>0</v>
      </c>
      <c r="I407" s="140">
        <v>0</v>
      </c>
    </row>
    <row r="408" spans="1:9" ht="28.5" x14ac:dyDescent="0.2">
      <c r="A408" s="228" t="s">
        <v>168</v>
      </c>
      <c r="B408" s="228"/>
      <c r="C408" s="141" t="s">
        <v>169</v>
      </c>
      <c r="D408" s="233">
        <v>1750</v>
      </c>
      <c r="E408" s="233"/>
      <c r="F408" s="142">
        <v>0</v>
      </c>
      <c r="G408" s="142">
        <v>0</v>
      </c>
      <c r="H408" s="143">
        <v>0</v>
      </c>
      <c r="I408" s="143">
        <v>0</v>
      </c>
    </row>
    <row r="409" spans="1:9" ht="14.25" x14ac:dyDescent="0.2">
      <c r="A409" s="240" t="s">
        <v>316</v>
      </c>
      <c r="B409" s="240"/>
      <c r="C409" s="135" t="s">
        <v>15</v>
      </c>
      <c r="D409" s="237">
        <v>59173.08</v>
      </c>
      <c r="E409" s="237"/>
      <c r="F409" s="136">
        <v>94565.440000000002</v>
      </c>
      <c r="G409" s="136">
        <v>83090.45</v>
      </c>
      <c r="H409" s="137">
        <v>140.41934271462631</v>
      </c>
      <c r="I409" s="137">
        <v>87.865556380851174</v>
      </c>
    </row>
    <row r="410" spans="1:9" ht="15" x14ac:dyDescent="0.2">
      <c r="A410" s="231" t="s">
        <v>143</v>
      </c>
      <c r="B410" s="231"/>
      <c r="C410" s="138" t="s">
        <v>144</v>
      </c>
      <c r="D410" s="232">
        <v>59173.08</v>
      </c>
      <c r="E410" s="232"/>
      <c r="F410" s="139">
        <v>94565.440000000002</v>
      </c>
      <c r="G410" s="139">
        <v>83090.45</v>
      </c>
      <c r="H410" s="140">
        <v>140.41934271462631</v>
      </c>
      <c r="I410" s="140">
        <v>87.865556380851174</v>
      </c>
    </row>
    <row r="411" spans="1:9" ht="15" x14ac:dyDescent="0.2">
      <c r="A411" s="231" t="s">
        <v>145</v>
      </c>
      <c r="B411" s="231"/>
      <c r="C411" s="138" t="s">
        <v>146</v>
      </c>
      <c r="D411" s="232">
        <v>55938.54</v>
      </c>
      <c r="E411" s="232"/>
      <c r="F411" s="139">
        <v>85210</v>
      </c>
      <c r="G411" s="139">
        <v>74320.08</v>
      </c>
      <c r="H411" s="140">
        <v>132.8602426877784</v>
      </c>
      <c r="I411" s="140">
        <v>87.219903767163473</v>
      </c>
    </row>
    <row r="412" spans="1:9" ht="15" x14ac:dyDescent="0.2">
      <c r="A412" s="231" t="s">
        <v>147</v>
      </c>
      <c r="B412" s="231"/>
      <c r="C412" s="138" t="s">
        <v>148</v>
      </c>
      <c r="D412" s="232">
        <v>50719.31</v>
      </c>
      <c r="E412" s="232"/>
      <c r="F412" s="139">
        <v>76800</v>
      </c>
      <c r="G412" s="139">
        <v>67514.679999999993</v>
      </c>
      <c r="H412" s="140">
        <v>133.11435033323599</v>
      </c>
      <c r="I412" s="140">
        <v>87.90973958333332</v>
      </c>
    </row>
    <row r="413" spans="1:9" ht="14.25" x14ac:dyDescent="0.2">
      <c r="A413" s="228" t="s">
        <v>149</v>
      </c>
      <c r="B413" s="228"/>
      <c r="C413" s="141" t="s">
        <v>150</v>
      </c>
      <c r="D413" s="233">
        <v>50719.31</v>
      </c>
      <c r="E413" s="233"/>
      <c r="F413" s="142">
        <v>76800</v>
      </c>
      <c r="G413" s="142">
        <v>67514.679999999993</v>
      </c>
      <c r="H413" s="143">
        <v>133.11435033323599</v>
      </c>
      <c r="I413" s="143">
        <v>87.90973958333332</v>
      </c>
    </row>
    <row r="414" spans="1:9" ht="15" x14ac:dyDescent="0.2">
      <c r="A414" s="231" t="s">
        <v>155</v>
      </c>
      <c r="B414" s="231"/>
      <c r="C414" s="138" t="s">
        <v>156</v>
      </c>
      <c r="D414" s="232">
        <v>800</v>
      </c>
      <c r="E414" s="232"/>
      <c r="F414" s="139">
        <v>1200</v>
      </c>
      <c r="G414" s="139">
        <v>1200</v>
      </c>
      <c r="H414" s="140">
        <v>150</v>
      </c>
      <c r="I414" s="140">
        <v>100</v>
      </c>
    </row>
    <row r="415" spans="1:9" ht="14.25" x14ac:dyDescent="0.2">
      <c r="A415" s="228" t="s">
        <v>157</v>
      </c>
      <c r="B415" s="228"/>
      <c r="C415" s="141" t="s">
        <v>156</v>
      </c>
      <c r="D415" s="233">
        <v>800</v>
      </c>
      <c r="E415" s="233"/>
      <c r="F415" s="142">
        <v>1200</v>
      </c>
      <c r="G415" s="142">
        <v>1200</v>
      </c>
      <c r="H415" s="143">
        <v>150</v>
      </c>
      <c r="I415" s="143">
        <v>100</v>
      </c>
    </row>
    <row r="416" spans="1:9" ht="15" x14ac:dyDescent="0.2">
      <c r="A416" s="231" t="s">
        <v>158</v>
      </c>
      <c r="B416" s="231"/>
      <c r="C416" s="138" t="s">
        <v>159</v>
      </c>
      <c r="D416" s="232">
        <v>4419.2299999999996</v>
      </c>
      <c r="E416" s="232"/>
      <c r="F416" s="139">
        <v>7210</v>
      </c>
      <c r="G416" s="139">
        <v>5605.4</v>
      </c>
      <c r="H416" s="140">
        <v>126.84110127782441</v>
      </c>
      <c r="I416" s="140">
        <v>77.744798890429962</v>
      </c>
    </row>
    <row r="417" spans="1:9" ht="28.5" x14ac:dyDescent="0.2">
      <c r="A417" s="228" t="s">
        <v>160</v>
      </c>
      <c r="B417" s="228"/>
      <c r="C417" s="141" t="s">
        <v>161</v>
      </c>
      <c r="D417" s="233">
        <v>4419.2299999999996</v>
      </c>
      <c r="E417" s="233"/>
      <c r="F417" s="142">
        <v>7210</v>
      </c>
      <c r="G417" s="142">
        <v>5605.4</v>
      </c>
      <c r="H417" s="143">
        <v>126.84110127782441</v>
      </c>
      <c r="I417" s="143">
        <v>77.744798890429962</v>
      </c>
    </row>
    <row r="418" spans="1:9" ht="15" x14ac:dyDescent="0.2">
      <c r="A418" s="231" t="s">
        <v>162</v>
      </c>
      <c r="B418" s="231"/>
      <c r="C418" s="138" t="s">
        <v>163</v>
      </c>
      <c r="D418" s="232">
        <v>3234.54</v>
      </c>
      <c r="E418" s="232"/>
      <c r="F418" s="139">
        <v>5615.44</v>
      </c>
      <c r="G418" s="139">
        <v>5170.37</v>
      </c>
      <c r="H418" s="140">
        <v>159.84869564142042</v>
      </c>
      <c r="I418" s="140">
        <v>92.074174062940742</v>
      </c>
    </row>
    <row r="419" spans="1:9" ht="15" x14ac:dyDescent="0.2">
      <c r="A419" s="231" t="s">
        <v>164</v>
      </c>
      <c r="B419" s="231"/>
      <c r="C419" s="138" t="s">
        <v>165</v>
      </c>
      <c r="D419" s="232">
        <v>3209.65</v>
      </c>
      <c r="E419" s="232"/>
      <c r="F419" s="139">
        <v>3774</v>
      </c>
      <c r="G419" s="139">
        <v>4135.2</v>
      </c>
      <c r="H419" s="140">
        <v>128.83647749754647</v>
      </c>
      <c r="I419" s="140">
        <v>109.57074721780604</v>
      </c>
    </row>
    <row r="420" spans="1:9" ht="14.25" x14ac:dyDescent="0.2">
      <c r="A420" s="228" t="s">
        <v>166</v>
      </c>
      <c r="B420" s="228"/>
      <c r="C420" s="141" t="s">
        <v>167</v>
      </c>
      <c r="D420" s="233">
        <v>204.3</v>
      </c>
      <c r="E420" s="233"/>
      <c r="F420" s="142">
        <v>1000</v>
      </c>
      <c r="G420" s="142">
        <v>0</v>
      </c>
      <c r="H420" s="143">
        <v>0</v>
      </c>
      <c r="I420" s="143">
        <v>0</v>
      </c>
    </row>
    <row r="421" spans="1:9" ht="14.25" x14ac:dyDescent="0.2">
      <c r="A421" s="228" t="s">
        <v>168</v>
      </c>
      <c r="B421" s="228"/>
      <c r="C421" s="147" t="s">
        <v>169</v>
      </c>
      <c r="D421" s="233">
        <v>1292.3499999999999</v>
      </c>
      <c r="E421" s="233"/>
      <c r="F421" s="142">
        <v>1274</v>
      </c>
      <c r="G421" s="142">
        <v>1557.7</v>
      </c>
      <c r="H421" s="143">
        <v>120.53236352381319</v>
      </c>
      <c r="I421" s="143">
        <v>122.2684458398744</v>
      </c>
    </row>
    <row r="422" spans="1:9" ht="14.25" x14ac:dyDescent="0.2">
      <c r="A422" s="228" t="s">
        <v>170</v>
      </c>
      <c r="B422" s="228"/>
      <c r="C422" s="141" t="s">
        <v>171</v>
      </c>
      <c r="D422" s="233">
        <v>1713</v>
      </c>
      <c r="E422" s="233"/>
      <c r="F422" s="142">
        <v>1500</v>
      </c>
      <c r="G422" s="142">
        <v>2577.5</v>
      </c>
      <c r="H422" s="143">
        <v>150.46701692936369</v>
      </c>
      <c r="I422" s="143">
        <v>171.83333333333331</v>
      </c>
    </row>
    <row r="423" spans="1:9" ht="15" x14ac:dyDescent="0.2">
      <c r="A423" s="231" t="s">
        <v>185</v>
      </c>
      <c r="B423" s="231"/>
      <c r="C423" s="138" t="s">
        <v>186</v>
      </c>
      <c r="D423" s="232">
        <v>0</v>
      </c>
      <c r="E423" s="232"/>
      <c r="F423" s="139">
        <v>1400</v>
      </c>
      <c r="G423" s="139">
        <v>1011.8</v>
      </c>
      <c r="H423" s="140">
        <v>0</v>
      </c>
      <c r="I423" s="140">
        <v>72.271428571428572</v>
      </c>
    </row>
    <row r="424" spans="1:9" ht="14.25" x14ac:dyDescent="0.2">
      <c r="A424" s="228" t="s">
        <v>199</v>
      </c>
      <c r="B424" s="228"/>
      <c r="C424" s="141" t="s">
        <v>200</v>
      </c>
      <c r="D424" s="233">
        <v>0</v>
      </c>
      <c r="E424" s="233"/>
      <c r="F424" s="142">
        <v>1400</v>
      </c>
      <c r="G424" s="142">
        <v>1011.8</v>
      </c>
      <c r="H424" s="143">
        <v>0</v>
      </c>
      <c r="I424" s="143">
        <v>72.271428571428572</v>
      </c>
    </row>
    <row r="425" spans="1:9" ht="30" x14ac:dyDescent="0.2">
      <c r="A425" s="231" t="s">
        <v>211</v>
      </c>
      <c r="B425" s="231"/>
      <c r="C425" s="138" t="s">
        <v>212</v>
      </c>
      <c r="D425" s="232">
        <v>24.89</v>
      </c>
      <c r="E425" s="232"/>
      <c r="F425" s="139">
        <v>441.44</v>
      </c>
      <c r="G425" s="139">
        <v>23.37</v>
      </c>
      <c r="H425" s="140">
        <v>93.89312977099236</v>
      </c>
      <c r="I425" s="140">
        <v>5.2940376948169625</v>
      </c>
    </row>
    <row r="426" spans="1:9" ht="14.25" x14ac:dyDescent="0.2">
      <c r="A426" s="228" t="s">
        <v>223</v>
      </c>
      <c r="B426" s="228"/>
      <c r="C426" s="147" t="s">
        <v>212</v>
      </c>
      <c r="D426" s="233">
        <v>24.89</v>
      </c>
      <c r="E426" s="233"/>
      <c r="F426" s="142">
        <v>441.44</v>
      </c>
      <c r="G426" s="142">
        <v>23.37</v>
      </c>
      <c r="H426" s="143">
        <v>93.89312977099236</v>
      </c>
      <c r="I426" s="143">
        <v>5.2940376948169625</v>
      </c>
    </row>
    <row r="427" spans="1:9" ht="30" x14ac:dyDescent="0.2">
      <c r="A427" s="231" t="s">
        <v>249</v>
      </c>
      <c r="B427" s="231"/>
      <c r="C427" s="138" t="s">
        <v>250</v>
      </c>
      <c r="D427" s="232">
        <v>0</v>
      </c>
      <c r="E427" s="232"/>
      <c r="F427" s="139">
        <v>3740</v>
      </c>
      <c r="G427" s="139">
        <v>3600</v>
      </c>
      <c r="H427" s="140">
        <v>0</v>
      </c>
      <c r="I427" s="140">
        <v>96.256684491978604</v>
      </c>
    </row>
    <row r="428" spans="1:9" ht="30" x14ac:dyDescent="0.2">
      <c r="A428" s="231" t="s">
        <v>251</v>
      </c>
      <c r="B428" s="231"/>
      <c r="C428" s="138" t="s">
        <v>252</v>
      </c>
      <c r="D428" s="232">
        <v>0</v>
      </c>
      <c r="E428" s="232"/>
      <c r="F428" s="139">
        <v>3740</v>
      </c>
      <c r="G428" s="139">
        <v>3600</v>
      </c>
      <c r="H428" s="140">
        <v>0</v>
      </c>
      <c r="I428" s="140">
        <v>96.256684491978604</v>
      </c>
    </row>
    <row r="429" spans="1:9" ht="14.25" x14ac:dyDescent="0.2">
      <c r="A429" s="228" t="s">
        <v>253</v>
      </c>
      <c r="B429" s="228"/>
      <c r="C429" s="147" t="s">
        <v>254</v>
      </c>
      <c r="D429" s="233">
        <v>0</v>
      </c>
      <c r="E429" s="233"/>
      <c r="F429" s="142">
        <v>3740</v>
      </c>
      <c r="G429" s="142">
        <v>3600</v>
      </c>
      <c r="H429" s="143">
        <v>0</v>
      </c>
      <c r="I429" s="143">
        <v>96.256684491978604</v>
      </c>
    </row>
    <row r="430" spans="1:9" ht="25.5" customHeight="1" x14ac:dyDescent="0.2">
      <c r="A430" s="238" t="s">
        <v>342</v>
      </c>
      <c r="B430" s="238"/>
      <c r="C430" s="132" t="s">
        <v>343</v>
      </c>
      <c r="D430" s="239">
        <v>154039.45000000001</v>
      </c>
      <c r="E430" s="239"/>
      <c r="F430" s="133">
        <v>517073</v>
      </c>
      <c r="G430" s="133">
        <v>212579.45</v>
      </c>
      <c r="H430" s="134">
        <v>138.00325176440188</v>
      </c>
      <c r="I430" s="134">
        <v>41.112077018138635</v>
      </c>
    </row>
    <row r="431" spans="1:9" ht="14.25" x14ac:dyDescent="0.2">
      <c r="A431" s="240" t="s">
        <v>145</v>
      </c>
      <c r="B431" s="240"/>
      <c r="C431" s="135" t="s">
        <v>308</v>
      </c>
      <c r="D431" s="237">
        <v>6705.14</v>
      </c>
      <c r="E431" s="237"/>
      <c r="F431" s="136">
        <v>37784</v>
      </c>
      <c r="G431" s="136">
        <v>23966.75</v>
      </c>
      <c r="H431" s="137">
        <v>357.43847257477097</v>
      </c>
      <c r="I431" s="137">
        <v>63.430949608299805</v>
      </c>
    </row>
    <row r="432" spans="1:9" ht="15" x14ac:dyDescent="0.2">
      <c r="A432" s="231" t="s">
        <v>143</v>
      </c>
      <c r="B432" s="231"/>
      <c r="C432" s="138" t="s">
        <v>144</v>
      </c>
      <c r="D432" s="232">
        <v>2260.5300000000002</v>
      </c>
      <c r="E432" s="232"/>
      <c r="F432" s="139">
        <v>11114</v>
      </c>
      <c r="G432" s="139">
        <v>4601.8900000000003</v>
      </c>
      <c r="H432" s="140">
        <v>203.5757101210778</v>
      </c>
      <c r="I432" s="140">
        <v>41.406244376462119</v>
      </c>
    </row>
    <row r="433" spans="1:9" ht="15" x14ac:dyDescent="0.2">
      <c r="A433" s="231" t="s">
        <v>145</v>
      </c>
      <c r="B433" s="231"/>
      <c r="C433" s="138" t="s">
        <v>146</v>
      </c>
      <c r="D433" s="232">
        <v>502.57</v>
      </c>
      <c r="E433" s="232"/>
      <c r="F433" s="139">
        <v>5570</v>
      </c>
      <c r="G433" s="139">
        <v>2664</v>
      </c>
      <c r="H433" s="140">
        <v>530.07541238036481</v>
      </c>
      <c r="I433" s="140">
        <v>47.827648114901258</v>
      </c>
    </row>
    <row r="434" spans="1:9" ht="15" x14ac:dyDescent="0.2">
      <c r="A434" s="231" t="s">
        <v>147</v>
      </c>
      <c r="B434" s="231"/>
      <c r="C434" s="138" t="s">
        <v>148</v>
      </c>
      <c r="D434" s="232">
        <v>405.64</v>
      </c>
      <c r="E434" s="232"/>
      <c r="F434" s="139">
        <v>4600</v>
      </c>
      <c r="G434" s="139">
        <v>2270.0500000000002</v>
      </c>
      <c r="H434" s="140">
        <v>559.62183216645303</v>
      </c>
      <c r="I434" s="140">
        <v>49.348913043478262</v>
      </c>
    </row>
    <row r="435" spans="1:9" ht="14.25" x14ac:dyDescent="0.2">
      <c r="A435" s="228" t="s">
        <v>149</v>
      </c>
      <c r="B435" s="228"/>
      <c r="C435" s="141" t="s">
        <v>150</v>
      </c>
      <c r="D435" s="233">
        <v>405.64</v>
      </c>
      <c r="E435" s="233"/>
      <c r="F435" s="142">
        <v>4600</v>
      </c>
      <c r="G435" s="142">
        <v>2270.0500000000002</v>
      </c>
      <c r="H435" s="143">
        <v>559.62183216645303</v>
      </c>
      <c r="I435" s="143">
        <v>49.348913043478262</v>
      </c>
    </row>
    <row r="436" spans="1:9" ht="15" x14ac:dyDescent="0.2">
      <c r="A436" s="231" t="s">
        <v>155</v>
      </c>
      <c r="B436" s="231"/>
      <c r="C436" s="138" t="s">
        <v>156</v>
      </c>
      <c r="D436" s="232">
        <v>30</v>
      </c>
      <c r="E436" s="232"/>
      <c r="F436" s="139">
        <v>225</v>
      </c>
      <c r="G436" s="139">
        <v>19.350000000000001</v>
      </c>
      <c r="H436" s="140">
        <v>64.5</v>
      </c>
      <c r="I436" s="140">
        <v>8.6</v>
      </c>
    </row>
    <row r="437" spans="1:9" ht="14.25" x14ac:dyDescent="0.2">
      <c r="A437" s="228" t="s">
        <v>157</v>
      </c>
      <c r="B437" s="228"/>
      <c r="C437" s="141" t="s">
        <v>156</v>
      </c>
      <c r="D437" s="233">
        <v>30</v>
      </c>
      <c r="E437" s="233"/>
      <c r="F437" s="142">
        <v>225</v>
      </c>
      <c r="G437" s="142">
        <v>19.350000000000001</v>
      </c>
      <c r="H437" s="143">
        <v>64.5</v>
      </c>
      <c r="I437" s="143">
        <v>8.6</v>
      </c>
    </row>
    <row r="438" spans="1:9" ht="15" x14ac:dyDescent="0.2">
      <c r="A438" s="231" t="s">
        <v>158</v>
      </c>
      <c r="B438" s="231"/>
      <c r="C438" s="138" t="s">
        <v>159</v>
      </c>
      <c r="D438" s="232">
        <v>66.930000000000007</v>
      </c>
      <c r="E438" s="232"/>
      <c r="F438" s="139">
        <v>745</v>
      </c>
      <c r="G438" s="139">
        <v>374.6</v>
      </c>
      <c r="H438" s="140">
        <v>559.68922755117285</v>
      </c>
      <c r="I438" s="140">
        <v>50.281879194630868</v>
      </c>
    </row>
    <row r="439" spans="1:9" ht="28.5" x14ac:dyDescent="0.2">
      <c r="A439" s="228" t="s">
        <v>160</v>
      </c>
      <c r="B439" s="228"/>
      <c r="C439" s="141" t="s">
        <v>161</v>
      </c>
      <c r="D439" s="233">
        <v>66.930000000000007</v>
      </c>
      <c r="E439" s="233"/>
      <c r="F439" s="142">
        <v>745</v>
      </c>
      <c r="G439" s="142">
        <v>374.6</v>
      </c>
      <c r="H439" s="143">
        <v>559.68922755117285</v>
      </c>
      <c r="I439" s="143">
        <v>50.281879194630868</v>
      </c>
    </row>
    <row r="440" spans="1:9" ht="15" x14ac:dyDescent="0.2">
      <c r="A440" s="231" t="s">
        <v>162</v>
      </c>
      <c r="B440" s="231"/>
      <c r="C440" s="138" t="s">
        <v>163</v>
      </c>
      <c r="D440" s="232">
        <v>1756.52</v>
      </c>
      <c r="E440" s="232"/>
      <c r="F440" s="139">
        <v>5494</v>
      </c>
      <c r="G440" s="139">
        <v>1937.89</v>
      </c>
      <c r="H440" s="140">
        <v>110.32553002527726</v>
      </c>
      <c r="I440" s="140">
        <v>35.272843101565343</v>
      </c>
    </row>
    <row r="441" spans="1:9" ht="15" x14ac:dyDescent="0.2">
      <c r="A441" s="231" t="s">
        <v>164</v>
      </c>
      <c r="B441" s="231"/>
      <c r="C441" s="138" t="s">
        <v>165</v>
      </c>
      <c r="D441" s="232">
        <v>768.02</v>
      </c>
      <c r="E441" s="232"/>
      <c r="F441" s="139">
        <v>144</v>
      </c>
      <c r="G441" s="139">
        <v>429.02</v>
      </c>
      <c r="H441" s="140">
        <v>55.860524465508711</v>
      </c>
      <c r="I441" s="140">
        <v>297.93055555555554</v>
      </c>
    </row>
    <row r="442" spans="1:9" ht="14.25" x14ac:dyDescent="0.2">
      <c r="A442" s="228" t="s">
        <v>166</v>
      </c>
      <c r="B442" s="228"/>
      <c r="C442" s="141" t="s">
        <v>167</v>
      </c>
      <c r="D442" s="233">
        <v>768.02</v>
      </c>
      <c r="E442" s="233"/>
      <c r="F442" s="142">
        <v>0</v>
      </c>
      <c r="G442" s="142">
        <v>233.17</v>
      </c>
      <c r="H442" s="143">
        <v>30.359886461290071</v>
      </c>
      <c r="I442" s="143">
        <v>0</v>
      </c>
    </row>
    <row r="443" spans="1:9" ht="28.5" x14ac:dyDescent="0.2">
      <c r="A443" s="228" t="s">
        <v>168</v>
      </c>
      <c r="B443" s="228"/>
      <c r="C443" s="141" t="s">
        <v>169</v>
      </c>
      <c r="D443" s="233">
        <v>0</v>
      </c>
      <c r="E443" s="233"/>
      <c r="F443" s="142">
        <v>144</v>
      </c>
      <c r="G443" s="142">
        <v>8.35</v>
      </c>
      <c r="H443" s="143">
        <v>0</v>
      </c>
      <c r="I443" s="143">
        <v>5.7986111111111116</v>
      </c>
    </row>
    <row r="444" spans="1:9" ht="14.25" x14ac:dyDescent="0.2">
      <c r="A444" s="228" t="s">
        <v>170</v>
      </c>
      <c r="B444" s="228"/>
      <c r="C444" s="141" t="s">
        <v>171</v>
      </c>
      <c r="D444" s="233">
        <v>0</v>
      </c>
      <c r="E444" s="233"/>
      <c r="F444" s="142">
        <v>0</v>
      </c>
      <c r="G444" s="142">
        <v>187.5</v>
      </c>
      <c r="H444" s="143">
        <v>0</v>
      </c>
      <c r="I444" s="143">
        <v>0</v>
      </c>
    </row>
    <row r="445" spans="1:9" ht="15" x14ac:dyDescent="0.2">
      <c r="A445" s="231" t="s">
        <v>174</v>
      </c>
      <c r="B445" s="231"/>
      <c r="C445" s="138" t="s">
        <v>175</v>
      </c>
      <c r="D445" s="232">
        <v>10.5</v>
      </c>
      <c r="E445" s="232"/>
      <c r="F445" s="139">
        <v>810</v>
      </c>
      <c r="G445" s="139">
        <v>4.0999999999999996</v>
      </c>
      <c r="H445" s="140">
        <v>39.047619047619044</v>
      </c>
      <c r="I445" s="140">
        <v>0.50617283950617287</v>
      </c>
    </row>
    <row r="446" spans="1:9" ht="28.5" x14ac:dyDescent="0.2">
      <c r="A446" s="228" t="s">
        <v>176</v>
      </c>
      <c r="B446" s="228"/>
      <c r="C446" s="141" t="s">
        <v>177</v>
      </c>
      <c r="D446" s="233">
        <v>0</v>
      </c>
      <c r="E446" s="233"/>
      <c r="F446" s="142">
        <v>0</v>
      </c>
      <c r="G446" s="142">
        <v>4.0999999999999996</v>
      </c>
      <c r="H446" s="143">
        <v>0</v>
      </c>
      <c r="I446" s="143">
        <v>0</v>
      </c>
    </row>
    <row r="447" spans="1:9" ht="14.25" x14ac:dyDescent="0.2">
      <c r="A447" s="228" t="s">
        <v>180</v>
      </c>
      <c r="B447" s="228"/>
      <c r="C447" s="141" t="s">
        <v>181</v>
      </c>
      <c r="D447" s="233">
        <v>0</v>
      </c>
      <c r="E447" s="233"/>
      <c r="F447" s="142">
        <v>810</v>
      </c>
      <c r="G447" s="142">
        <v>0</v>
      </c>
      <c r="H447" s="143">
        <v>0</v>
      </c>
      <c r="I447" s="143">
        <v>0</v>
      </c>
    </row>
    <row r="448" spans="1:9" ht="14.25" x14ac:dyDescent="0.2">
      <c r="A448" s="228" t="s">
        <v>182</v>
      </c>
      <c r="B448" s="228"/>
      <c r="C448" s="141" t="s">
        <v>183</v>
      </c>
      <c r="D448" s="233">
        <v>10.5</v>
      </c>
      <c r="E448" s="233"/>
      <c r="F448" s="142">
        <v>0</v>
      </c>
      <c r="G448" s="142">
        <v>0</v>
      </c>
      <c r="H448" s="143">
        <v>0</v>
      </c>
      <c r="I448" s="143">
        <v>0</v>
      </c>
    </row>
    <row r="449" spans="1:9" ht="15" x14ac:dyDescent="0.2">
      <c r="A449" s="231" t="s">
        <v>185</v>
      </c>
      <c r="B449" s="231"/>
      <c r="C449" s="138" t="s">
        <v>186</v>
      </c>
      <c r="D449" s="232">
        <v>720</v>
      </c>
      <c r="E449" s="232"/>
      <c r="F449" s="139">
        <v>4540</v>
      </c>
      <c r="G449" s="139">
        <v>388.77</v>
      </c>
      <c r="H449" s="140">
        <v>53.99583333333333</v>
      </c>
      <c r="I449" s="140">
        <v>8.5632158590308372</v>
      </c>
    </row>
    <row r="450" spans="1:9" ht="14.25" x14ac:dyDescent="0.2">
      <c r="A450" s="228" t="s">
        <v>187</v>
      </c>
      <c r="B450" s="228"/>
      <c r="C450" s="141" t="s">
        <v>188</v>
      </c>
      <c r="D450" s="233">
        <v>0</v>
      </c>
      <c r="E450" s="233"/>
      <c r="F450" s="142">
        <v>0</v>
      </c>
      <c r="G450" s="142">
        <v>46.5</v>
      </c>
      <c r="H450" s="143">
        <v>0</v>
      </c>
      <c r="I450" s="143">
        <v>0</v>
      </c>
    </row>
    <row r="451" spans="1:9" ht="14.25" x14ac:dyDescent="0.2">
      <c r="A451" s="228" t="s">
        <v>201</v>
      </c>
      <c r="B451" s="228"/>
      <c r="C451" s="141" t="s">
        <v>202</v>
      </c>
      <c r="D451" s="233">
        <v>0</v>
      </c>
      <c r="E451" s="233"/>
      <c r="F451" s="142">
        <v>3780</v>
      </c>
      <c r="G451" s="142">
        <v>0</v>
      </c>
      <c r="H451" s="143">
        <v>0</v>
      </c>
      <c r="I451" s="143">
        <v>0</v>
      </c>
    </row>
    <row r="452" spans="1:9" ht="14.25" x14ac:dyDescent="0.2">
      <c r="A452" s="228" t="s">
        <v>203</v>
      </c>
      <c r="B452" s="228"/>
      <c r="C452" s="141" t="s">
        <v>204</v>
      </c>
      <c r="D452" s="233">
        <v>720</v>
      </c>
      <c r="E452" s="233"/>
      <c r="F452" s="142">
        <v>760</v>
      </c>
      <c r="G452" s="142">
        <v>342.27</v>
      </c>
      <c r="H452" s="143">
        <v>47.537500000000001</v>
      </c>
      <c r="I452" s="143">
        <v>45.035526315789475</v>
      </c>
    </row>
    <row r="453" spans="1:9" ht="45" x14ac:dyDescent="0.2">
      <c r="A453" s="231" t="s">
        <v>205</v>
      </c>
      <c r="B453" s="231"/>
      <c r="C453" s="138" t="s">
        <v>206</v>
      </c>
      <c r="D453" s="232">
        <v>0</v>
      </c>
      <c r="E453" s="232"/>
      <c r="F453" s="139">
        <v>0</v>
      </c>
      <c r="G453" s="139">
        <v>1116</v>
      </c>
      <c r="H453" s="140">
        <v>0</v>
      </c>
      <c r="I453" s="140">
        <v>0</v>
      </c>
    </row>
    <row r="454" spans="1:9" ht="28.5" x14ac:dyDescent="0.2">
      <c r="A454" s="228" t="s">
        <v>207</v>
      </c>
      <c r="B454" s="228"/>
      <c r="C454" s="141" t="s">
        <v>208</v>
      </c>
      <c r="D454" s="233">
        <v>0</v>
      </c>
      <c r="E454" s="233"/>
      <c r="F454" s="142">
        <v>0</v>
      </c>
      <c r="G454" s="142">
        <v>1116</v>
      </c>
      <c r="H454" s="143">
        <v>0</v>
      </c>
      <c r="I454" s="143">
        <v>0</v>
      </c>
    </row>
    <row r="455" spans="1:9" ht="30" x14ac:dyDescent="0.2">
      <c r="A455" s="231" t="s">
        <v>211</v>
      </c>
      <c r="B455" s="231"/>
      <c r="C455" s="138" t="s">
        <v>212</v>
      </c>
      <c r="D455" s="232">
        <v>258</v>
      </c>
      <c r="E455" s="232"/>
      <c r="F455" s="139">
        <v>0</v>
      </c>
      <c r="G455" s="139">
        <v>0</v>
      </c>
      <c r="H455" s="140">
        <v>0</v>
      </c>
      <c r="I455" s="140">
        <v>0</v>
      </c>
    </row>
    <row r="456" spans="1:9" ht="14.25" x14ac:dyDescent="0.2">
      <c r="A456" s="228" t="s">
        <v>217</v>
      </c>
      <c r="B456" s="228"/>
      <c r="C456" s="141" t="s">
        <v>218</v>
      </c>
      <c r="D456" s="233">
        <v>258</v>
      </c>
      <c r="E456" s="233"/>
      <c r="F456" s="142">
        <v>0</v>
      </c>
      <c r="G456" s="142">
        <v>0</v>
      </c>
      <c r="H456" s="143">
        <v>0</v>
      </c>
      <c r="I456" s="143">
        <v>0</v>
      </c>
    </row>
    <row r="457" spans="1:9" ht="15" x14ac:dyDescent="0.2">
      <c r="A457" s="231" t="s">
        <v>224</v>
      </c>
      <c r="B457" s="231"/>
      <c r="C457" s="138" t="s">
        <v>225</v>
      </c>
      <c r="D457" s="232">
        <v>1.44</v>
      </c>
      <c r="E457" s="232"/>
      <c r="F457" s="139">
        <v>50</v>
      </c>
      <c r="G457" s="139">
        <v>0</v>
      </c>
      <c r="H457" s="140">
        <v>0</v>
      </c>
      <c r="I457" s="140">
        <v>0</v>
      </c>
    </row>
    <row r="458" spans="1:9" ht="15" x14ac:dyDescent="0.2">
      <c r="A458" s="231" t="s">
        <v>226</v>
      </c>
      <c r="B458" s="231"/>
      <c r="C458" s="138" t="s">
        <v>227</v>
      </c>
      <c r="D458" s="232">
        <v>1.44</v>
      </c>
      <c r="E458" s="232"/>
      <c r="F458" s="139">
        <v>50</v>
      </c>
      <c r="G458" s="139">
        <v>0</v>
      </c>
      <c r="H458" s="140">
        <v>0</v>
      </c>
      <c r="I458" s="140">
        <v>0</v>
      </c>
    </row>
    <row r="459" spans="1:9" ht="28.5" x14ac:dyDescent="0.2">
      <c r="A459" s="228" t="s">
        <v>228</v>
      </c>
      <c r="B459" s="228"/>
      <c r="C459" s="141" t="s">
        <v>229</v>
      </c>
      <c r="D459" s="233">
        <v>1.44</v>
      </c>
      <c r="E459" s="233"/>
      <c r="F459" s="142">
        <v>50</v>
      </c>
      <c r="G459" s="142">
        <v>0</v>
      </c>
      <c r="H459" s="143">
        <v>0</v>
      </c>
      <c r="I459" s="143">
        <v>0</v>
      </c>
    </row>
    <row r="460" spans="1:9" ht="30" x14ac:dyDescent="0.2">
      <c r="A460" s="231" t="s">
        <v>262</v>
      </c>
      <c r="B460" s="231"/>
      <c r="C460" s="138" t="s">
        <v>2</v>
      </c>
      <c r="D460" s="232">
        <v>4444.6099999999997</v>
      </c>
      <c r="E460" s="232"/>
      <c r="F460" s="139">
        <v>26670</v>
      </c>
      <c r="G460" s="139">
        <v>19364.86</v>
      </c>
      <c r="H460" s="140">
        <v>435.69312043126388</v>
      </c>
      <c r="I460" s="140">
        <v>72.609148856392949</v>
      </c>
    </row>
    <row r="461" spans="1:9" ht="30" x14ac:dyDescent="0.2">
      <c r="A461" s="231" t="s">
        <v>269</v>
      </c>
      <c r="B461" s="231"/>
      <c r="C461" s="138" t="s">
        <v>270</v>
      </c>
      <c r="D461" s="232">
        <v>4444.6099999999997</v>
      </c>
      <c r="E461" s="232"/>
      <c r="F461" s="139">
        <v>26670</v>
      </c>
      <c r="G461" s="139">
        <v>19364.86</v>
      </c>
      <c r="H461" s="140">
        <v>435.69312043126388</v>
      </c>
      <c r="I461" s="140">
        <v>72.609148856392949</v>
      </c>
    </row>
    <row r="462" spans="1:9" ht="15" x14ac:dyDescent="0.2">
      <c r="A462" s="231" t="s">
        <v>271</v>
      </c>
      <c r="B462" s="231"/>
      <c r="C462" s="138" t="s">
        <v>272</v>
      </c>
      <c r="D462" s="232">
        <v>507.82</v>
      </c>
      <c r="E462" s="232"/>
      <c r="F462" s="139">
        <v>26670</v>
      </c>
      <c r="G462" s="139">
        <v>19364.86</v>
      </c>
      <c r="H462" s="140">
        <v>3813.3314954117595</v>
      </c>
      <c r="I462" s="140">
        <v>72.609148856392949</v>
      </c>
    </row>
    <row r="463" spans="1:9" ht="14.25" x14ac:dyDescent="0.2">
      <c r="A463" s="228" t="s">
        <v>273</v>
      </c>
      <c r="B463" s="228"/>
      <c r="C463" s="141" t="s">
        <v>274</v>
      </c>
      <c r="D463" s="233">
        <v>507.82</v>
      </c>
      <c r="E463" s="233"/>
      <c r="F463" s="142">
        <v>0</v>
      </c>
      <c r="G463" s="142">
        <v>0</v>
      </c>
      <c r="H463" s="143">
        <v>0</v>
      </c>
      <c r="I463" s="143">
        <v>0</v>
      </c>
    </row>
    <row r="464" spans="1:9" ht="14.25" x14ac:dyDescent="0.2">
      <c r="A464" s="228" t="s">
        <v>279</v>
      </c>
      <c r="B464" s="228"/>
      <c r="C464" s="141" t="s">
        <v>280</v>
      </c>
      <c r="D464" s="233">
        <v>0</v>
      </c>
      <c r="E464" s="233"/>
      <c r="F464" s="142">
        <v>26670</v>
      </c>
      <c r="G464" s="142">
        <v>19364.86</v>
      </c>
      <c r="H464" s="143">
        <v>0</v>
      </c>
      <c r="I464" s="143">
        <v>72.609148856392949</v>
      </c>
    </row>
    <row r="465" spans="1:9" ht="15" x14ac:dyDescent="0.2">
      <c r="A465" s="231" t="s">
        <v>281</v>
      </c>
      <c r="B465" s="231"/>
      <c r="C465" s="138" t="s">
        <v>282</v>
      </c>
      <c r="D465" s="232">
        <v>3936.79</v>
      </c>
      <c r="E465" s="232"/>
      <c r="F465" s="139">
        <v>0</v>
      </c>
      <c r="G465" s="139">
        <v>0</v>
      </c>
      <c r="H465" s="140">
        <v>0</v>
      </c>
      <c r="I465" s="140">
        <v>0</v>
      </c>
    </row>
    <row r="466" spans="1:9" ht="28.5" x14ac:dyDescent="0.2">
      <c r="A466" s="228" t="s">
        <v>283</v>
      </c>
      <c r="B466" s="228"/>
      <c r="C466" s="141" t="s">
        <v>284</v>
      </c>
      <c r="D466" s="233">
        <v>3936.79</v>
      </c>
      <c r="E466" s="233"/>
      <c r="F466" s="142">
        <v>0</v>
      </c>
      <c r="G466" s="142">
        <v>0</v>
      </c>
      <c r="H466" s="143">
        <v>0</v>
      </c>
      <c r="I466" s="143">
        <v>0</v>
      </c>
    </row>
    <row r="467" spans="1:9" ht="14.25" x14ac:dyDescent="0.2">
      <c r="A467" s="240" t="s">
        <v>310</v>
      </c>
      <c r="B467" s="240"/>
      <c r="C467" s="135" t="s">
        <v>17</v>
      </c>
      <c r="D467" s="237">
        <v>0</v>
      </c>
      <c r="E467" s="237"/>
      <c r="F467" s="136">
        <v>64138.68</v>
      </c>
      <c r="G467" s="136">
        <v>0</v>
      </c>
      <c r="H467" s="137">
        <v>0</v>
      </c>
      <c r="I467" s="137">
        <v>0</v>
      </c>
    </row>
    <row r="468" spans="1:9" ht="30" x14ac:dyDescent="0.2">
      <c r="A468" s="231" t="s">
        <v>262</v>
      </c>
      <c r="B468" s="231"/>
      <c r="C468" s="138" t="s">
        <v>2</v>
      </c>
      <c r="D468" s="232">
        <v>0</v>
      </c>
      <c r="E468" s="232"/>
      <c r="F468" s="139">
        <v>64138.68</v>
      </c>
      <c r="G468" s="139">
        <v>0</v>
      </c>
      <c r="H468" s="140">
        <v>0</v>
      </c>
      <c r="I468" s="140">
        <v>0</v>
      </c>
    </row>
    <row r="469" spans="1:9" ht="30" x14ac:dyDescent="0.2">
      <c r="A469" s="231" t="s">
        <v>269</v>
      </c>
      <c r="B469" s="231"/>
      <c r="C469" s="138" t="s">
        <v>270</v>
      </c>
      <c r="D469" s="232">
        <v>0</v>
      </c>
      <c r="E469" s="232"/>
      <c r="F469" s="139">
        <v>64138.68</v>
      </c>
      <c r="G469" s="139">
        <v>0</v>
      </c>
      <c r="H469" s="140">
        <v>0</v>
      </c>
      <c r="I469" s="140">
        <v>0</v>
      </c>
    </row>
    <row r="470" spans="1:9" ht="15" x14ac:dyDescent="0.2">
      <c r="A470" s="231" t="s">
        <v>271</v>
      </c>
      <c r="B470" s="231"/>
      <c r="C470" s="138" t="s">
        <v>272</v>
      </c>
      <c r="D470" s="232">
        <v>0</v>
      </c>
      <c r="E470" s="232"/>
      <c r="F470" s="139">
        <v>64138.68</v>
      </c>
      <c r="G470" s="139">
        <v>0</v>
      </c>
      <c r="H470" s="140">
        <v>0</v>
      </c>
      <c r="I470" s="140">
        <v>0</v>
      </c>
    </row>
    <row r="471" spans="1:9" ht="14.25" x14ac:dyDescent="0.2">
      <c r="A471" s="228" t="s">
        <v>279</v>
      </c>
      <c r="B471" s="228"/>
      <c r="C471" s="141" t="s">
        <v>280</v>
      </c>
      <c r="D471" s="233">
        <v>0</v>
      </c>
      <c r="E471" s="233"/>
      <c r="F471" s="142">
        <v>64138.68</v>
      </c>
      <c r="G471" s="142">
        <v>0</v>
      </c>
      <c r="H471" s="143">
        <v>0</v>
      </c>
      <c r="I471" s="143">
        <v>0</v>
      </c>
    </row>
    <row r="472" spans="1:9" ht="14.25" x14ac:dyDescent="0.2">
      <c r="A472" s="240" t="s">
        <v>316</v>
      </c>
      <c r="B472" s="240"/>
      <c r="C472" s="135" t="s">
        <v>15</v>
      </c>
      <c r="D472" s="237">
        <v>147334.31</v>
      </c>
      <c r="E472" s="237"/>
      <c r="F472" s="136">
        <v>415150.32</v>
      </c>
      <c r="G472" s="136">
        <v>188612.7</v>
      </c>
      <c r="H472" s="137">
        <v>128.01682106496443</v>
      </c>
      <c r="I472" s="137">
        <v>45.432386996594396</v>
      </c>
    </row>
    <row r="473" spans="1:9" ht="15" x14ac:dyDescent="0.2">
      <c r="A473" s="231" t="s">
        <v>143</v>
      </c>
      <c r="B473" s="231"/>
      <c r="C473" s="138" t="s">
        <v>144</v>
      </c>
      <c r="D473" s="232">
        <v>122148.21</v>
      </c>
      <c r="E473" s="232"/>
      <c r="F473" s="139">
        <v>328159</v>
      </c>
      <c r="G473" s="139">
        <v>78878.559999999998</v>
      </c>
      <c r="H473" s="140">
        <v>64.576107992086008</v>
      </c>
      <c r="I473" s="140">
        <v>24.036689531599009</v>
      </c>
    </row>
    <row r="474" spans="1:9" ht="15" x14ac:dyDescent="0.2">
      <c r="A474" s="231" t="s">
        <v>145</v>
      </c>
      <c r="B474" s="231"/>
      <c r="C474" s="138" t="s">
        <v>146</v>
      </c>
      <c r="D474" s="232">
        <v>2847.88</v>
      </c>
      <c r="E474" s="232"/>
      <c r="F474" s="139">
        <v>29470</v>
      </c>
      <c r="G474" s="139">
        <v>15095.82</v>
      </c>
      <c r="H474" s="140">
        <v>530.07219405312014</v>
      </c>
      <c r="I474" s="140">
        <v>51.22436375975569</v>
      </c>
    </row>
    <row r="475" spans="1:9" ht="15" x14ac:dyDescent="0.2">
      <c r="A475" s="231" t="s">
        <v>147</v>
      </c>
      <c r="B475" s="231"/>
      <c r="C475" s="138" t="s">
        <v>148</v>
      </c>
      <c r="D475" s="232">
        <v>2298.61</v>
      </c>
      <c r="E475" s="232"/>
      <c r="F475" s="139">
        <v>24040</v>
      </c>
      <c r="G475" s="139">
        <v>12863.68</v>
      </c>
      <c r="H475" s="140">
        <v>559.62864513771365</v>
      </c>
      <c r="I475" s="140">
        <v>53.509484193011644</v>
      </c>
    </row>
    <row r="476" spans="1:9" ht="14.25" x14ac:dyDescent="0.2">
      <c r="A476" s="228" t="s">
        <v>149</v>
      </c>
      <c r="B476" s="228"/>
      <c r="C476" s="141" t="s">
        <v>150</v>
      </c>
      <c r="D476" s="233">
        <v>2298.61</v>
      </c>
      <c r="E476" s="233"/>
      <c r="F476" s="142">
        <v>24040</v>
      </c>
      <c r="G476" s="142">
        <v>12863.68</v>
      </c>
      <c r="H476" s="143">
        <v>559.62864513771365</v>
      </c>
      <c r="I476" s="143">
        <v>53.509484193011644</v>
      </c>
    </row>
    <row r="477" spans="1:9" ht="15" x14ac:dyDescent="0.2">
      <c r="A477" s="231" t="s">
        <v>155</v>
      </c>
      <c r="B477" s="231"/>
      <c r="C477" s="138" t="s">
        <v>156</v>
      </c>
      <c r="D477" s="232">
        <v>170</v>
      </c>
      <c r="E477" s="232"/>
      <c r="F477" s="139">
        <v>1215</v>
      </c>
      <c r="G477" s="139">
        <v>109.65</v>
      </c>
      <c r="H477" s="140">
        <v>64.5</v>
      </c>
      <c r="I477" s="140">
        <v>9.0246913580246915</v>
      </c>
    </row>
    <row r="478" spans="1:9" ht="14.25" x14ac:dyDescent="0.2">
      <c r="A478" s="228" t="s">
        <v>157</v>
      </c>
      <c r="B478" s="228"/>
      <c r="C478" s="141" t="s">
        <v>156</v>
      </c>
      <c r="D478" s="233">
        <v>170</v>
      </c>
      <c r="E478" s="233"/>
      <c r="F478" s="142">
        <v>1215</v>
      </c>
      <c r="G478" s="142">
        <v>109.65</v>
      </c>
      <c r="H478" s="143">
        <v>64.5</v>
      </c>
      <c r="I478" s="143">
        <v>9.0246913580246915</v>
      </c>
    </row>
    <row r="479" spans="1:9" ht="15" x14ac:dyDescent="0.2">
      <c r="A479" s="231" t="s">
        <v>158</v>
      </c>
      <c r="B479" s="231"/>
      <c r="C479" s="138" t="s">
        <v>159</v>
      </c>
      <c r="D479" s="232">
        <v>379.27</v>
      </c>
      <c r="E479" s="232"/>
      <c r="F479" s="139">
        <v>4215</v>
      </c>
      <c r="G479" s="139">
        <v>2122.4899999999998</v>
      </c>
      <c r="H479" s="140">
        <v>559.62506921190709</v>
      </c>
      <c r="I479" s="140">
        <v>50.355634638196918</v>
      </c>
    </row>
    <row r="480" spans="1:9" ht="28.5" x14ac:dyDescent="0.2">
      <c r="A480" s="228" t="s">
        <v>160</v>
      </c>
      <c r="B480" s="228"/>
      <c r="C480" s="141" t="s">
        <v>161</v>
      </c>
      <c r="D480" s="233">
        <v>379.27</v>
      </c>
      <c r="E480" s="233"/>
      <c r="F480" s="142">
        <v>4215</v>
      </c>
      <c r="G480" s="142">
        <v>2122.4899999999998</v>
      </c>
      <c r="H480" s="143">
        <v>559.62506921190709</v>
      </c>
      <c r="I480" s="143">
        <v>50.355634638196918</v>
      </c>
    </row>
    <row r="481" spans="1:9" ht="15" x14ac:dyDescent="0.2">
      <c r="A481" s="231" t="s">
        <v>162</v>
      </c>
      <c r="B481" s="231"/>
      <c r="C481" s="138" t="s">
        <v>163</v>
      </c>
      <c r="D481" s="232">
        <v>7971.17</v>
      </c>
      <c r="E481" s="232"/>
      <c r="F481" s="139">
        <v>36896</v>
      </c>
      <c r="G481" s="139">
        <v>10981.58</v>
      </c>
      <c r="H481" s="140">
        <v>137.76622503346434</v>
      </c>
      <c r="I481" s="140">
        <v>29.763605810928013</v>
      </c>
    </row>
    <row r="482" spans="1:9" ht="15" x14ac:dyDescent="0.2">
      <c r="A482" s="231" t="s">
        <v>164</v>
      </c>
      <c r="B482" s="231"/>
      <c r="C482" s="138" t="s">
        <v>165</v>
      </c>
      <c r="D482" s="232">
        <v>2369.6799999999998</v>
      </c>
      <c r="E482" s="232"/>
      <c r="F482" s="139">
        <v>6216</v>
      </c>
      <c r="G482" s="139">
        <v>2431.23</v>
      </c>
      <c r="H482" s="140">
        <v>102.5973971169103</v>
      </c>
      <c r="I482" s="140">
        <v>39.112451737451735</v>
      </c>
    </row>
    <row r="483" spans="1:9" ht="14.25" x14ac:dyDescent="0.2">
      <c r="A483" s="228" t="s">
        <v>166</v>
      </c>
      <c r="B483" s="228"/>
      <c r="C483" s="141" t="s">
        <v>167</v>
      </c>
      <c r="D483" s="233">
        <v>2369.6799999999998</v>
      </c>
      <c r="E483" s="233"/>
      <c r="F483" s="142">
        <v>5400</v>
      </c>
      <c r="G483" s="142">
        <v>1321.33</v>
      </c>
      <c r="H483" s="143">
        <v>55.759849431146826</v>
      </c>
      <c r="I483" s="143">
        <v>24.469074074074076</v>
      </c>
    </row>
    <row r="484" spans="1:9" ht="14.25" x14ac:dyDescent="0.2">
      <c r="A484" s="228" t="s">
        <v>168</v>
      </c>
      <c r="B484" s="228"/>
      <c r="C484" s="147" t="s">
        <v>169</v>
      </c>
      <c r="D484" s="233">
        <v>0</v>
      </c>
      <c r="E484" s="233"/>
      <c r="F484" s="142">
        <v>816</v>
      </c>
      <c r="G484" s="142">
        <v>47.4</v>
      </c>
      <c r="H484" s="143">
        <v>0</v>
      </c>
      <c r="I484" s="143">
        <v>5.8088235294117654</v>
      </c>
    </row>
    <row r="485" spans="1:9" ht="14.25" x14ac:dyDescent="0.2">
      <c r="A485" s="228" t="s">
        <v>170</v>
      </c>
      <c r="B485" s="228"/>
      <c r="C485" s="141" t="s">
        <v>171</v>
      </c>
      <c r="D485" s="233">
        <v>0</v>
      </c>
      <c r="E485" s="233"/>
      <c r="F485" s="142">
        <v>0</v>
      </c>
      <c r="G485" s="142">
        <v>1062.5</v>
      </c>
      <c r="H485" s="143">
        <v>0</v>
      </c>
      <c r="I485" s="143">
        <v>0</v>
      </c>
    </row>
    <row r="486" spans="1:9" ht="15" x14ac:dyDescent="0.2">
      <c r="A486" s="231" t="s">
        <v>174</v>
      </c>
      <c r="B486" s="231"/>
      <c r="C486" s="138" t="s">
        <v>175</v>
      </c>
      <c r="D486" s="232">
        <v>59.49</v>
      </c>
      <c r="E486" s="232"/>
      <c r="F486" s="139">
        <v>4590</v>
      </c>
      <c r="G486" s="139">
        <v>23.26</v>
      </c>
      <c r="H486" s="140">
        <v>39.099008236678429</v>
      </c>
      <c r="I486" s="140">
        <v>0.50675381263616559</v>
      </c>
    </row>
    <row r="487" spans="1:9" ht="28.5" x14ac:dyDescent="0.2">
      <c r="A487" s="228" t="s">
        <v>176</v>
      </c>
      <c r="B487" s="228"/>
      <c r="C487" s="141" t="s">
        <v>177</v>
      </c>
      <c r="D487" s="233">
        <v>0</v>
      </c>
      <c r="E487" s="233"/>
      <c r="F487" s="142">
        <v>4590</v>
      </c>
      <c r="G487" s="142">
        <v>23.26</v>
      </c>
      <c r="H487" s="143">
        <v>0</v>
      </c>
      <c r="I487" s="143">
        <v>0.50675381263616559</v>
      </c>
    </row>
    <row r="488" spans="1:9" ht="14.25" x14ac:dyDescent="0.2">
      <c r="A488" s="228" t="s">
        <v>182</v>
      </c>
      <c r="B488" s="228"/>
      <c r="C488" s="141" t="s">
        <v>183</v>
      </c>
      <c r="D488" s="233">
        <v>59.49</v>
      </c>
      <c r="E488" s="233"/>
      <c r="F488" s="142">
        <v>0</v>
      </c>
      <c r="G488" s="142">
        <v>0</v>
      </c>
      <c r="H488" s="143">
        <v>0</v>
      </c>
      <c r="I488" s="143">
        <v>0</v>
      </c>
    </row>
    <row r="489" spans="1:9" ht="15" x14ac:dyDescent="0.2">
      <c r="A489" s="231" t="s">
        <v>185</v>
      </c>
      <c r="B489" s="231"/>
      <c r="C489" s="138" t="s">
        <v>186</v>
      </c>
      <c r="D489" s="232">
        <v>4080</v>
      </c>
      <c r="E489" s="232"/>
      <c r="F489" s="139">
        <v>26090</v>
      </c>
      <c r="G489" s="139">
        <v>2203.09</v>
      </c>
      <c r="H489" s="140">
        <v>53.997303921568623</v>
      </c>
      <c r="I489" s="140">
        <v>8.444193177462628</v>
      </c>
    </row>
    <row r="490" spans="1:9" ht="14.25" x14ac:dyDescent="0.2">
      <c r="A490" s="228" t="s">
        <v>187</v>
      </c>
      <c r="B490" s="228"/>
      <c r="C490" s="141" t="s">
        <v>188</v>
      </c>
      <c r="D490" s="233">
        <v>0</v>
      </c>
      <c r="E490" s="233"/>
      <c r="F490" s="142">
        <v>0</v>
      </c>
      <c r="G490" s="142">
        <v>263.57</v>
      </c>
      <c r="H490" s="143">
        <v>0</v>
      </c>
      <c r="I490" s="143">
        <v>0</v>
      </c>
    </row>
    <row r="491" spans="1:9" ht="14.25" x14ac:dyDescent="0.2">
      <c r="A491" s="228" t="s">
        <v>201</v>
      </c>
      <c r="B491" s="228"/>
      <c r="C491" s="141" t="s">
        <v>202</v>
      </c>
      <c r="D491" s="233">
        <v>0</v>
      </c>
      <c r="E491" s="233"/>
      <c r="F491" s="142">
        <v>21500</v>
      </c>
      <c r="G491" s="142">
        <v>0</v>
      </c>
      <c r="H491" s="143">
        <v>0</v>
      </c>
      <c r="I491" s="143">
        <v>0</v>
      </c>
    </row>
    <row r="492" spans="1:9" ht="14.25" x14ac:dyDescent="0.2">
      <c r="A492" s="228" t="s">
        <v>203</v>
      </c>
      <c r="B492" s="228"/>
      <c r="C492" s="141" t="s">
        <v>204</v>
      </c>
      <c r="D492" s="233">
        <v>4080</v>
      </c>
      <c r="E492" s="233"/>
      <c r="F492" s="142">
        <v>4590</v>
      </c>
      <c r="G492" s="142">
        <v>1939.52</v>
      </c>
      <c r="H492" s="143">
        <v>47.537254901960786</v>
      </c>
      <c r="I492" s="143">
        <v>42.255337690631812</v>
      </c>
    </row>
    <row r="493" spans="1:9" ht="45" x14ac:dyDescent="0.2">
      <c r="A493" s="231" t="s">
        <v>205</v>
      </c>
      <c r="B493" s="231"/>
      <c r="C493" s="138" t="s">
        <v>206</v>
      </c>
      <c r="D493" s="232">
        <v>0</v>
      </c>
      <c r="E493" s="232"/>
      <c r="F493" s="139">
        <v>0</v>
      </c>
      <c r="G493" s="139">
        <v>6324</v>
      </c>
      <c r="H493" s="140">
        <v>0</v>
      </c>
      <c r="I493" s="140">
        <v>0</v>
      </c>
    </row>
    <row r="494" spans="1:9" ht="28.5" x14ac:dyDescent="0.2">
      <c r="A494" s="228" t="s">
        <v>207</v>
      </c>
      <c r="B494" s="228"/>
      <c r="C494" s="141" t="s">
        <v>208</v>
      </c>
      <c r="D494" s="233">
        <v>0</v>
      </c>
      <c r="E494" s="233"/>
      <c r="F494" s="142">
        <v>0</v>
      </c>
      <c r="G494" s="142">
        <v>6324</v>
      </c>
      <c r="H494" s="143">
        <v>0</v>
      </c>
      <c r="I494" s="143">
        <v>0</v>
      </c>
    </row>
    <row r="495" spans="1:9" ht="30" x14ac:dyDescent="0.2">
      <c r="A495" s="231" t="s">
        <v>211</v>
      </c>
      <c r="B495" s="231"/>
      <c r="C495" s="138" t="s">
        <v>212</v>
      </c>
      <c r="D495" s="232">
        <v>1462</v>
      </c>
      <c r="E495" s="232"/>
      <c r="F495" s="139">
        <v>0</v>
      </c>
      <c r="G495" s="139">
        <v>0</v>
      </c>
      <c r="H495" s="140">
        <v>0</v>
      </c>
      <c r="I495" s="140">
        <v>0</v>
      </c>
    </row>
    <row r="496" spans="1:9" ht="14.25" x14ac:dyDescent="0.2">
      <c r="A496" s="228" t="s">
        <v>217</v>
      </c>
      <c r="B496" s="228"/>
      <c r="C496" s="141" t="s">
        <v>218</v>
      </c>
      <c r="D496" s="233">
        <v>1462</v>
      </c>
      <c r="E496" s="233"/>
      <c r="F496" s="142">
        <v>0</v>
      </c>
      <c r="G496" s="142">
        <v>0</v>
      </c>
      <c r="H496" s="143">
        <v>0</v>
      </c>
      <c r="I496" s="143">
        <v>0</v>
      </c>
    </row>
    <row r="497" spans="1:9" ht="15" x14ac:dyDescent="0.2">
      <c r="A497" s="231" t="s">
        <v>224</v>
      </c>
      <c r="B497" s="231"/>
      <c r="C497" s="138" t="s">
        <v>225</v>
      </c>
      <c r="D497" s="232">
        <v>8.16</v>
      </c>
      <c r="E497" s="232"/>
      <c r="F497" s="139">
        <v>0</v>
      </c>
      <c r="G497" s="139">
        <v>0</v>
      </c>
      <c r="H497" s="140">
        <v>0</v>
      </c>
      <c r="I497" s="140">
        <v>0</v>
      </c>
    </row>
    <row r="498" spans="1:9" ht="15" x14ac:dyDescent="0.2">
      <c r="A498" s="231" t="s">
        <v>226</v>
      </c>
      <c r="B498" s="231"/>
      <c r="C498" s="138" t="s">
        <v>227</v>
      </c>
      <c r="D498" s="232">
        <v>8.16</v>
      </c>
      <c r="E498" s="232"/>
      <c r="F498" s="139">
        <v>0</v>
      </c>
      <c r="G498" s="139">
        <v>0</v>
      </c>
      <c r="H498" s="140">
        <v>0</v>
      </c>
      <c r="I498" s="140">
        <v>0</v>
      </c>
    </row>
    <row r="499" spans="1:9" ht="14.25" x14ac:dyDescent="0.2">
      <c r="A499" s="228" t="s">
        <v>228</v>
      </c>
      <c r="B499" s="228"/>
      <c r="C499" s="147" t="s">
        <v>229</v>
      </c>
      <c r="D499" s="233">
        <v>8.16</v>
      </c>
      <c r="E499" s="233"/>
      <c r="F499" s="142">
        <v>0</v>
      </c>
      <c r="G499" s="142">
        <v>0</v>
      </c>
      <c r="H499" s="143">
        <v>0</v>
      </c>
      <c r="I499" s="143">
        <v>0</v>
      </c>
    </row>
    <row r="500" spans="1:9" ht="30" x14ac:dyDescent="0.2">
      <c r="A500" s="231" t="s">
        <v>234</v>
      </c>
      <c r="B500" s="231"/>
      <c r="C500" s="138" t="s">
        <v>235</v>
      </c>
      <c r="D500" s="232">
        <v>111321</v>
      </c>
      <c r="E500" s="232"/>
      <c r="F500" s="139">
        <v>261793</v>
      </c>
      <c r="G500" s="139">
        <v>52801.16</v>
      </c>
      <c r="H500" s="140">
        <v>47.431445998508821</v>
      </c>
      <c r="I500" s="140">
        <v>20.169049592617068</v>
      </c>
    </row>
    <row r="501" spans="1:9" ht="15" x14ac:dyDescent="0.2">
      <c r="A501" s="231" t="s">
        <v>236</v>
      </c>
      <c r="B501" s="231"/>
      <c r="C501" s="138" t="s">
        <v>237</v>
      </c>
      <c r="D501" s="232">
        <v>111321</v>
      </c>
      <c r="E501" s="232"/>
      <c r="F501" s="139">
        <v>261793</v>
      </c>
      <c r="G501" s="139">
        <v>52801.16</v>
      </c>
      <c r="H501" s="140">
        <v>47.431445998508821</v>
      </c>
      <c r="I501" s="140">
        <v>20.169049592617068</v>
      </c>
    </row>
    <row r="502" spans="1:9" ht="14.25" x14ac:dyDescent="0.2">
      <c r="A502" s="228" t="s">
        <v>238</v>
      </c>
      <c r="B502" s="228"/>
      <c r="C502" s="141" t="s">
        <v>239</v>
      </c>
      <c r="D502" s="233">
        <v>0</v>
      </c>
      <c r="E502" s="233"/>
      <c r="F502" s="142">
        <v>95494</v>
      </c>
      <c r="G502" s="142">
        <v>7418.37</v>
      </c>
      <c r="H502" s="143">
        <v>0</v>
      </c>
      <c r="I502" s="143">
        <v>7.7684147695143153</v>
      </c>
    </row>
    <row r="503" spans="1:9" ht="14.25" x14ac:dyDescent="0.2">
      <c r="A503" s="228" t="s">
        <v>240</v>
      </c>
      <c r="B503" s="228"/>
      <c r="C503" s="141" t="s">
        <v>241</v>
      </c>
      <c r="D503" s="233">
        <v>111321</v>
      </c>
      <c r="E503" s="233"/>
      <c r="F503" s="142">
        <v>166299</v>
      </c>
      <c r="G503" s="142">
        <v>45382.79</v>
      </c>
      <c r="H503" s="143">
        <v>40.767501190251615</v>
      </c>
      <c r="I503" s="143">
        <v>27.289875465276403</v>
      </c>
    </row>
    <row r="504" spans="1:9" ht="30" x14ac:dyDescent="0.2">
      <c r="A504" s="231" t="s">
        <v>262</v>
      </c>
      <c r="B504" s="231"/>
      <c r="C504" s="138" t="s">
        <v>2</v>
      </c>
      <c r="D504" s="232">
        <v>25186.1</v>
      </c>
      <c r="E504" s="232"/>
      <c r="F504" s="139">
        <v>86991.32</v>
      </c>
      <c r="G504" s="139">
        <v>109734.14</v>
      </c>
      <c r="H504" s="140">
        <v>435.69325937719611</v>
      </c>
      <c r="I504" s="140">
        <v>126.14378078180674</v>
      </c>
    </row>
    <row r="505" spans="1:9" ht="30" x14ac:dyDescent="0.2">
      <c r="A505" s="231" t="s">
        <v>269</v>
      </c>
      <c r="B505" s="231"/>
      <c r="C505" s="138" t="s">
        <v>270</v>
      </c>
      <c r="D505" s="232">
        <v>25186.1</v>
      </c>
      <c r="E505" s="232"/>
      <c r="F505" s="139">
        <v>86991.32</v>
      </c>
      <c r="G505" s="139">
        <v>109734.14</v>
      </c>
      <c r="H505" s="140">
        <v>435.69325937719611</v>
      </c>
      <c r="I505" s="140">
        <v>126.14378078180674</v>
      </c>
    </row>
    <row r="506" spans="1:9" ht="15" x14ac:dyDescent="0.2">
      <c r="A506" s="231" t="s">
        <v>271</v>
      </c>
      <c r="B506" s="231"/>
      <c r="C506" s="138" t="s">
        <v>272</v>
      </c>
      <c r="D506" s="232">
        <v>2877.64</v>
      </c>
      <c r="E506" s="232"/>
      <c r="F506" s="139">
        <v>86991.32</v>
      </c>
      <c r="G506" s="139">
        <v>109734.14</v>
      </c>
      <c r="H506" s="140">
        <v>3813.3380130940627</v>
      </c>
      <c r="I506" s="140">
        <v>126.14378078180674</v>
      </c>
    </row>
    <row r="507" spans="1:9" ht="14.25" x14ac:dyDescent="0.2">
      <c r="A507" s="228" t="s">
        <v>273</v>
      </c>
      <c r="B507" s="228"/>
      <c r="C507" s="141" t="s">
        <v>274</v>
      </c>
      <c r="D507" s="233">
        <v>2877.64</v>
      </c>
      <c r="E507" s="233"/>
      <c r="F507" s="142">
        <v>0</v>
      </c>
      <c r="G507" s="142">
        <v>0</v>
      </c>
      <c r="H507" s="143">
        <v>0</v>
      </c>
      <c r="I507" s="143">
        <v>0</v>
      </c>
    </row>
    <row r="508" spans="1:9" ht="14.25" x14ac:dyDescent="0.2">
      <c r="A508" s="228" t="s">
        <v>279</v>
      </c>
      <c r="B508" s="228"/>
      <c r="C508" s="141" t="s">
        <v>280</v>
      </c>
      <c r="D508" s="233">
        <v>0</v>
      </c>
      <c r="E508" s="233"/>
      <c r="F508" s="142">
        <v>86991.32</v>
      </c>
      <c r="G508" s="142">
        <v>109734.14</v>
      </c>
      <c r="H508" s="143">
        <v>0</v>
      </c>
      <c r="I508" s="143">
        <v>126.14378078180674</v>
      </c>
    </row>
    <row r="509" spans="1:9" ht="15" x14ac:dyDescent="0.2">
      <c r="A509" s="231" t="s">
        <v>281</v>
      </c>
      <c r="B509" s="231"/>
      <c r="C509" s="138" t="s">
        <v>282</v>
      </c>
      <c r="D509" s="232">
        <v>22308.46</v>
      </c>
      <c r="E509" s="232"/>
      <c r="F509" s="139">
        <v>0</v>
      </c>
      <c r="G509" s="139">
        <v>0</v>
      </c>
      <c r="H509" s="140">
        <v>0</v>
      </c>
      <c r="I509" s="140">
        <v>0</v>
      </c>
    </row>
    <row r="510" spans="1:9" ht="28.5" x14ac:dyDescent="0.2">
      <c r="A510" s="228" t="s">
        <v>283</v>
      </c>
      <c r="B510" s="228"/>
      <c r="C510" s="141" t="s">
        <v>284</v>
      </c>
      <c r="D510" s="233">
        <v>22308.46</v>
      </c>
      <c r="E510" s="233"/>
      <c r="F510" s="142">
        <v>0</v>
      </c>
      <c r="G510" s="142">
        <v>0</v>
      </c>
      <c r="H510" s="143">
        <v>0</v>
      </c>
      <c r="I510" s="143">
        <v>0</v>
      </c>
    </row>
    <row r="511" spans="1:9" ht="24" customHeight="1" x14ac:dyDescent="0.2">
      <c r="A511" s="238" t="s">
        <v>344</v>
      </c>
      <c r="B511" s="238"/>
      <c r="C511" s="132" t="s">
        <v>345</v>
      </c>
      <c r="D511" s="239">
        <v>254675.89</v>
      </c>
      <c r="E511" s="239"/>
      <c r="F511" s="133">
        <v>361551.67</v>
      </c>
      <c r="G511" s="133">
        <v>409339.3</v>
      </c>
      <c r="H511" s="134">
        <v>160.72950604001031</v>
      </c>
      <c r="I511" s="134">
        <v>113.21737222234377</v>
      </c>
    </row>
    <row r="512" spans="1:9" ht="14.25" x14ac:dyDescent="0.2">
      <c r="A512" s="240" t="s">
        <v>145</v>
      </c>
      <c r="B512" s="240"/>
      <c r="C512" s="135" t="s">
        <v>308</v>
      </c>
      <c r="D512" s="237">
        <v>5170.08</v>
      </c>
      <c r="E512" s="237"/>
      <c r="F512" s="136">
        <v>24639</v>
      </c>
      <c r="G512" s="136">
        <v>19818.22</v>
      </c>
      <c r="H512" s="137">
        <v>383.3252096679355</v>
      </c>
      <c r="I512" s="137">
        <v>80.434352043508255</v>
      </c>
    </row>
    <row r="513" spans="1:9" ht="15" x14ac:dyDescent="0.2">
      <c r="A513" s="231" t="s">
        <v>143</v>
      </c>
      <c r="B513" s="231"/>
      <c r="C513" s="138" t="s">
        <v>144</v>
      </c>
      <c r="D513" s="232">
        <v>5170.08</v>
      </c>
      <c r="E513" s="232"/>
      <c r="F513" s="139">
        <v>24534</v>
      </c>
      <c r="G513" s="139">
        <v>18600.59</v>
      </c>
      <c r="H513" s="140">
        <v>359.77373657661002</v>
      </c>
      <c r="I513" s="140">
        <v>75.815562077117463</v>
      </c>
    </row>
    <row r="514" spans="1:9" ht="15" x14ac:dyDescent="0.2">
      <c r="A514" s="231" t="s">
        <v>145</v>
      </c>
      <c r="B514" s="231"/>
      <c r="C514" s="138" t="s">
        <v>146</v>
      </c>
      <c r="D514" s="232">
        <v>3950.06</v>
      </c>
      <c r="E514" s="232"/>
      <c r="F514" s="139">
        <v>16227</v>
      </c>
      <c r="G514" s="139">
        <v>14926.88</v>
      </c>
      <c r="H514" s="140">
        <v>377.88995610193263</v>
      </c>
      <c r="I514" s="140">
        <v>91.987921365625184</v>
      </c>
    </row>
    <row r="515" spans="1:9" ht="15" x14ac:dyDescent="0.2">
      <c r="A515" s="231" t="s">
        <v>147</v>
      </c>
      <c r="B515" s="231"/>
      <c r="C515" s="138" t="s">
        <v>148</v>
      </c>
      <c r="D515" s="232">
        <v>3339.11</v>
      </c>
      <c r="E515" s="232"/>
      <c r="F515" s="139">
        <v>13760</v>
      </c>
      <c r="G515" s="139">
        <v>12684.54</v>
      </c>
      <c r="H515" s="140">
        <v>379.87787164843326</v>
      </c>
      <c r="I515" s="140">
        <v>92.184156976744191</v>
      </c>
    </row>
    <row r="516" spans="1:9" ht="14.25" x14ac:dyDescent="0.2">
      <c r="A516" s="228" t="s">
        <v>149</v>
      </c>
      <c r="B516" s="228"/>
      <c r="C516" s="141" t="s">
        <v>150</v>
      </c>
      <c r="D516" s="233">
        <v>3339.11</v>
      </c>
      <c r="E516" s="233"/>
      <c r="F516" s="142">
        <v>13760</v>
      </c>
      <c r="G516" s="142">
        <v>12684.54</v>
      </c>
      <c r="H516" s="143">
        <v>379.87787164843326</v>
      </c>
      <c r="I516" s="143">
        <v>92.184156976744191</v>
      </c>
    </row>
    <row r="517" spans="1:9" ht="15" x14ac:dyDescent="0.2">
      <c r="A517" s="231" t="s">
        <v>155</v>
      </c>
      <c r="B517" s="231"/>
      <c r="C517" s="138" t="s">
        <v>156</v>
      </c>
      <c r="D517" s="232">
        <v>60</v>
      </c>
      <c r="E517" s="232"/>
      <c r="F517" s="139">
        <v>240</v>
      </c>
      <c r="G517" s="139">
        <v>149.4</v>
      </c>
      <c r="H517" s="140">
        <v>249</v>
      </c>
      <c r="I517" s="140">
        <v>62.25</v>
      </c>
    </row>
    <row r="518" spans="1:9" ht="14.25" x14ac:dyDescent="0.2">
      <c r="A518" s="228" t="s">
        <v>157</v>
      </c>
      <c r="B518" s="228"/>
      <c r="C518" s="141" t="s">
        <v>156</v>
      </c>
      <c r="D518" s="233">
        <v>60</v>
      </c>
      <c r="E518" s="233"/>
      <c r="F518" s="142">
        <v>240</v>
      </c>
      <c r="G518" s="142">
        <v>149.4</v>
      </c>
      <c r="H518" s="143">
        <v>249</v>
      </c>
      <c r="I518" s="143">
        <v>62.25</v>
      </c>
    </row>
    <row r="519" spans="1:9" ht="15" x14ac:dyDescent="0.2">
      <c r="A519" s="231" t="s">
        <v>158</v>
      </c>
      <c r="B519" s="231"/>
      <c r="C519" s="138" t="s">
        <v>159</v>
      </c>
      <c r="D519" s="232">
        <v>550.95000000000005</v>
      </c>
      <c r="E519" s="232"/>
      <c r="F519" s="139">
        <v>2227</v>
      </c>
      <c r="G519" s="139">
        <v>2092.94</v>
      </c>
      <c r="H519" s="140">
        <v>379.8783918685906</v>
      </c>
      <c r="I519" s="140">
        <v>93.980242478670846</v>
      </c>
    </row>
    <row r="520" spans="1:9" ht="28.5" x14ac:dyDescent="0.2">
      <c r="A520" s="228" t="s">
        <v>160</v>
      </c>
      <c r="B520" s="228"/>
      <c r="C520" s="141" t="s">
        <v>161</v>
      </c>
      <c r="D520" s="233">
        <v>550.95000000000005</v>
      </c>
      <c r="E520" s="233"/>
      <c r="F520" s="142">
        <v>2227</v>
      </c>
      <c r="G520" s="142">
        <v>2092.94</v>
      </c>
      <c r="H520" s="143">
        <v>379.8783918685906</v>
      </c>
      <c r="I520" s="143">
        <v>93.980242478670846</v>
      </c>
    </row>
    <row r="521" spans="1:9" ht="15" x14ac:dyDescent="0.2">
      <c r="A521" s="231" t="s">
        <v>162</v>
      </c>
      <c r="B521" s="231"/>
      <c r="C521" s="138" t="s">
        <v>163</v>
      </c>
      <c r="D521" s="232">
        <v>1212.06</v>
      </c>
      <c r="E521" s="232"/>
      <c r="F521" s="139">
        <v>8307</v>
      </c>
      <c r="G521" s="139">
        <v>3671.08</v>
      </c>
      <c r="H521" s="140">
        <v>302.8793954094682</v>
      </c>
      <c r="I521" s="140">
        <v>44.192608643312866</v>
      </c>
    </row>
    <row r="522" spans="1:9" ht="15" x14ac:dyDescent="0.2">
      <c r="A522" s="231" t="s">
        <v>164</v>
      </c>
      <c r="B522" s="231"/>
      <c r="C522" s="138" t="s">
        <v>165</v>
      </c>
      <c r="D522" s="232">
        <v>1181.76</v>
      </c>
      <c r="E522" s="232"/>
      <c r="F522" s="139">
        <v>80</v>
      </c>
      <c r="G522" s="139">
        <v>1084.21</v>
      </c>
      <c r="H522" s="140">
        <v>91.745362848632539</v>
      </c>
      <c r="I522" s="140">
        <v>1355.2625</v>
      </c>
    </row>
    <row r="523" spans="1:9" ht="14.25" x14ac:dyDescent="0.2">
      <c r="A523" s="228" t="s">
        <v>166</v>
      </c>
      <c r="B523" s="228"/>
      <c r="C523" s="141" t="s">
        <v>167</v>
      </c>
      <c r="D523" s="233">
        <v>1129.22</v>
      </c>
      <c r="E523" s="233"/>
      <c r="F523" s="142">
        <v>0</v>
      </c>
      <c r="G523" s="142">
        <v>438.15</v>
      </c>
      <c r="H523" s="143">
        <v>38.801119356724108</v>
      </c>
      <c r="I523" s="143">
        <v>0</v>
      </c>
    </row>
    <row r="524" spans="1:9" ht="28.5" x14ac:dyDescent="0.2">
      <c r="A524" s="228" t="s">
        <v>168</v>
      </c>
      <c r="B524" s="228"/>
      <c r="C524" s="141" t="s">
        <v>169</v>
      </c>
      <c r="D524" s="233">
        <v>52.54</v>
      </c>
      <c r="E524" s="233"/>
      <c r="F524" s="142">
        <v>80</v>
      </c>
      <c r="G524" s="142">
        <v>116.56</v>
      </c>
      <c r="H524" s="143">
        <v>221.8500190331176</v>
      </c>
      <c r="I524" s="143">
        <v>145.69999999999999</v>
      </c>
    </row>
    <row r="525" spans="1:9" ht="14.25" x14ac:dyDescent="0.2">
      <c r="A525" s="228" t="s">
        <v>170</v>
      </c>
      <c r="B525" s="228"/>
      <c r="C525" s="141" t="s">
        <v>171</v>
      </c>
      <c r="D525" s="233">
        <v>0</v>
      </c>
      <c r="E525" s="233"/>
      <c r="F525" s="142">
        <v>0</v>
      </c>
      <c r="G525" s="142">
        <v>529.5</v>
      </c>
      <c r="H525" s="143">
        <v>0</v>
      </c>
      <c r="I525" s="143">
        <v>0</v>
      </c>
    </row>
    <row r="526" spans="1:9" ht="15" x14ac:dyDescent="0.2">
      <c r="A526" s="231" t="s">
        <v>174</v>
      </c>
      <c r="B526" s="231"/>
      <c r="C526" s="138" t="s">
        <v>175</v>
      </c>
      <c r="D526" s="232">
        <v>0</v>
      </c>
      <c r="E526" s="232"/>
      <c r="F526" s="139">
        <v>3975</v>
      </c>
      <c r="G526" s="139">
        <v>129.05000000000001</v>
      </c>
      <c r="H526" s="140">
        <v>0</v>
      </c>
      <c r="I526" s="140">
        <v>3.2465408805031446</v>
      </c>
    </row>
    <row r="527" spans="1:9" ht="28.5" x14ac:dyDescent="0.2">
      <c r="A527" s="228" t="s">
        <v>176</v>
      </c>
      <c r="B527" s="228"/>
      <c r="C527" s="141" t="s">
        <v>177</v>
      </c>
      <c r="D527" s="233">
        <v>0</v>
      </c>
      <c r="E527" s="233"/>
      <c r="F527" s="142">
        <v>0</v>
      </c>
      <c r="G527" s="142">
        <v>2.29</v>
      </c>
      <c r="H527" s="143">
        <v>0</v>
      </c>
      <c r="I527" s="143">
        <v>0</v>
      </c>
    </row>
    <row r="528" spans="1:9" ht="14.25" x14ac:dyDescent="0.2">
      <c r="A528" s="228" t="s">
        <v>178</v>
      </c>
      <c r="B528" s="228"/>
      <c r="C528" s="141" t="s">
        <v>179</v>
      </c>
      <c r="D528" s="233">
        <v>0</v>
      </c>
      <c r="E528" s="233"/>
      <c r="F528" s="142">
        <v>3975</v>
      </c>
      <c r="G528" s="142">
        <v>0</v>
      </c>
      <c r="H528" s="143">
        <v>0</v>
      </c>
      <c r="I528" s="143">
        <v>0</v>
      </c>
    </row>
    <row r="529" spans="1:9" ht="14.25" x14ac:dyDescent="0.2">
      <c r="A529" s="228" t="s">
        <v>182</v>
      </c>
      <c r="B529" s="228"/>
      <c r="C529" s="141" t="s">
        <v>183</v>
      </c>
      <c r="D529" s="233">
        <v>0</v>
      </c>
      <c r="E529" s="233"/>
      <c r="F529" s="142">
        <v>0</v>
      </c>
      <c r="G529" s="142">
        <v>126.76</v>
      </c>
      <c r="H529" s="143">
        <v>0</v>
      </c>
      <c r="I529" s="143">
        <v>0</v>
      </c>
    </row>
    <row r="530" spans="1:9" ht="15" x14ac:dyDescent="0.2">
      <c r="A530" s="231" t="s">
        <v>185</v>
      </c>
      <c r="B530" s="231"/>
      <c r="C530" s="138" t="s">
        <v>186</v>
      </c>
      <c r="D530" s="232">
        <v>30.3</v>
      </c>
      <c r="E530" s="232"/>
      <c r="F530" s="139">
        <v>4252</v>
      </c>
      <c r="G530" s="139">
        <v>658.28</v>
      </c>
      <c r="H530" s="140">
        <v>2172.5412541254123</v>
      </c>
      <c r="I530" s="140">
        <v>15.481655691439322</v>
      </c>
    </row>
    <row r="531" spans="1:9" ht="14.25" x14ac:dyDescent="0.2">
      <c r="A531" s="228" t="s">
        <v>191</v>
      </c>
      <c r="B531" s="228"/>
      <c r="C531" s="141" t="s">
        <v>192</v>
      </c>
      <c r="D531" s="233">
        <v>0</v>
      </c>
      <c r="E531" s="233"/>
      <c r="F531" s="142">
        <v>1140</v>
      </c>
      <c r="G531" s="142">
        <v>0</v>
      </c>
      <c r="H531" s="143">
        <v>0</v>
      </c>
      <c r="I531" s="143">
        <v>0</v>
      </c>
    </row>
    <row r="532" spans="1:9" ht="14.25" x14ac:dyDescent="0.2">
      <c r="A532" s="228" t="s">
        <v>199</v>
      </c>
      <c r="B532" s="228"/>
      <c r="C532" s="141" t="s">
        <v>200</v>
      </c>
      <c r="D532" s="233">
        <v>0</v>
      </c>
      <c r="E532" s="233"/>
      <c r="F532" s="142">
        <v>0</v>
      </c>
      <c r="G532" s="142">
        <v>225</v>
      </c>
      <c r="H532" s="143">
        <v>0</v>
      </c>
      <c r="I532" s="143">
        <v>0</v>
      </c>
    </row>
    <row r="533" spans="1:9" ht="14.25" x14ac:dyDescent="0.2">
      <c r="A533" s="228" t="s">
        <v>203</v>
      </c>
      <c r="B533" s="228"/>
      <c r="C533" s="141" t="s">
        <v>204</v>
      </c>
      <c r="D533" s="233">
        <v>30.3</v>
      </c>
      <c r="E533" s="233"/>
      <c r="F533" s="142">
        <v>3112</v>
      </c>
      <c r="G533" s="142">
        <v>433.28</v>
      </c>
      <c r="H533" s="143">
        <v>1429.9669966996698</v>
      </c>
      <c r="I533" s="143">
        <v>13.922879177377892</v>
      </c>
    </row>
    <row r="534" spans="1:9" ht="45" x14ac:dyDescent="0.2">
      <c r="A534" s="231" t="s">
        <v>205</v>
      </c>
      <c r="B534" s="231"/>
      <c r="C534" s="138" t="s">
        <v>206</v>
      </c>
      <c r="D534" s="232">
        <v>0</v>
      </c>
      <c r="E534" s="232"/>
      <c r="F534" s="139">
        <v>0</v>
      </c>
      <c r="G534" s="139">
        <v>1799.54</v>
      </c>
      <c r="H534" s="140">
        <v>0</v>
      </c>
      <c r="I534" s="140">
        <v>0</v>
      </c>
    </row>
    <row r="535" spans="1:9" ht="28.5" x14ac:dyDescent="0.2">
      <c r="A535" s="228" t="s">
        <v>207</v>
      </c>
      <c r="B535" s="228"/>
      <c r="C535" s="141" t="s">
        <v>208</v>
      </c>
      <c r="D535" s="233">
        <v>0</v>
      </c>
      <c r="E535" s="233"/>
      <c r="F535" s="142">
        <v>0</v>
      </c>
      <c r="G535" s="142">
        <v>1799.54</v>
      </c>
      <c r="H535" s="143">
        <v>0</v>
      </c>
      <c r="I535" s="143">
        <v>0</v>
      </c>
    </row>
    <row r="536" spans="1:9" ht="15" x14ac:dyDescent="0.2">
      <c r="A536" s="231" t="s">
        <v>224</v>
      </c>
      <c r="B536" s="231"/>
      <c r="C536" s="138" t="s">
        <v>225</v>
      </c>
      <c r="D536" s="232">
        <v>7.96</v>
      </c>
      <c r="E536" s="232"/>
      <c r="F536" s="139">
        <v>0</v>
      </c>
      <c r="G536" s="139">
        <v>2.63</v>
      </c>
      <c r="H536" s="140">
        <v>33.040201005025125</v>
      </c>
      <c r="I536" s="140">
        <v>0</v>
      </c>
    </row>
    <row r="537" spans="1:9" ht="15" x14ac:dyDescent="0.2">
      <c r="A537" s="231" t="s">
        <v>226</v>
      </c>
      <c r="B537" s="231"/>
      <c r="C537" s="138" t="s">
        <v>227</v>
      </c>
      <c r="D537" s="232">
        <v>7.96</v>
      </c>
      <c r="E537" s="232"/>
      <c r="F537" s="139">
        <v>0</v>
      </c>
      <c r="G537" s="139">
        <v>2.63</v>
      </c>
      <c r="H537" s="140">
        <v>33.040201005025125</v>
      </c>
      <c r="I537" s="140">
        <v>0</v>
      </c>
    </row>
    <row r="538" spans="1:9" ht="28.5" x14ac:dyDescent="0.2">
      <c r="A538" s="228" t="s">
        <v>228</v>
      </c>
      <c r="B538" s="228"/>
      <c r="C538" s="141" t="s">
        <v>229</v>
      </c>
      <c r="D538" s="233">
        <v>7.96</v>
      </c>
      <c r="E538" s="233"/>
      <c r="F538" s="142">
        <v>0</v>
      </c>
      <c r="G538" s="142">
        <v>2.63</v>
      </c>
      <c r="H538" s="143">
        <v>33.040201005025125</v>
      </c>
      <c r="I538" s="143">
        <v>0</v>
      </c>
    </row>
    <row r="539" spans="1:9" ht="30" x14ac:dyDescent="0.2">
      <c r="A539" s="231" t="s">
        <v>262</v>
      </c>
      <c r="B539" s="231"/>
      <c r="C539" s="138" t="s">
        <v>2</v>
      </c>
      <c r="D539" s="232">
        <v>0</v>
      </c>
      <c r="E539" s="232"/>
      <c r="F539" s="139">
        <v>105</v>
      </c>
      <c r="G539" s="139">
        <v>1217.6300000000001</v>
      </c>
      <c r="H539" s="140">
        <v>0</v>
      </c>
      <c r="I539" s="140">
        <v>1159.6476190476189</v>
      </c>
    </row>
    <row r="540" spans="1:9" ht="30" x14ac:dyDescent="0.2">
      <c r="A540" s="231" t="s">
        <v>269</v>
      </c>
      <c r="B540" s="231"/>
      <c r="C540" s="138" t="s">
        <v>270</v>
      </c>
      <c r="D540" s="232">
        <v>0</v>
      </c>
      <c r="E540" s="232"/>
      <c r="F540" s="139">
        <v>105</v>
      </c>
      <c r="G540" s="139">
        <v>1217.6300000000001</v>
      </c>
      <c r="H540" s="140">
        <v>0</v>
      </c>
      <c r="I540" s="140">
        <v>1159.6476190476189</v>
      </c>
    </row>
    <row r="541" spans="1:9" ht="15" x14ac:dyDescent="0.2">
      <c r="A541" s="231" t="s">
        <v>271</v>
      </c>
      <c r="B541" s="231"/>
      <c r="C541" s="138" t="s">
        <v>272</v>
      </c>
      <c r="D541" s="232">
        <v>0</v>
      </c>
      <c r="E541" s="232"/>
      <c r="F541" s="139">
        <v>105</v>
      </c>
      <c r="G541" s="139">
        <v>1217.6300000000001</v>
      </c>
      <c r="H541" s="140">
        <v>0</v>
      </c>
      <c r="I541" s="140">
        <v>1159.6476190476189</v>
      </c>
    </row>
    <row r="542" spans="1:9" ht="14.25" x14ac:dyDescent="0.2">
      <c r="A542" s="228" t="s">
        <v>273</v>
      </c>
      <c r="B542" s="228"/>
      <c r="C542" s="141" t="s">
        <v>274</v>
      </c>
      <c r="D542" s="233">
        <v>0</v>
      </c>
      <c r="E542" s="233"/>
      <c r="F542" s="142">
        <v>0</v>
      </c>
      <c r="G542" s="142">
        <v>1217.6300000000001</v>
      </c>
      <c r="H542" s="143">
        <v>0</v>
      </c>
      <c r="I542" s="143">
        <v>0</v>
      </c>
    </row>
    <row r="543" spans="1:9" ht="14.25" x14ac:dyDescent="0.2">
      <c r="A543" s="228" t="s">
        <v>279</v>
      </c>
      <c r="B543" s="228"/>
      <c r="C543" s="141" t="s">
        <v>280</v>
      </c>
      <c r="D543" s="233">
        <v>0</v>
      </c>
      <c r="E543" s="233"/>
      <c r="F543" s="142">
        <v>105</v>
      </c>
      <c r="G543" s="142">
        <v>0</v>
      </c>
      <c r="H543" s="143">
        <v>0</v>
      </c>
      <c r="I543" s="143">
        <v>0</v>
      </c>
    </row>
    <row r="544" spans="1:9" ht="14.25" x14ac:dyDescent="0.2">
      <c r="A544" s="236" t="s">
        <v>310</v>
      </c>
      <c r="B544" s="236"/>
      <c r="C544" s="135" t="s">
        <v>17</v>
      </c>
      <c r="D544" s="237">
        <v>0</v>
      </c>
      <c r="E544" s="237"/>
      <c r="F544" s="136">
        <v>65939.740000000005</v>
      </c>
      <c r="G544" s="136">
        <v>0</v>
      </c>
      <c r="H544" s="137">
        <v>0</v>
      </c>
      <c r="I544" s="137">
        <v>0</v>
      </c>
    </row>
    <row r="545" spans="1:9" ht="15" x14ac:dyDescent="0.2">
      <c r="A545" s="231" t="s">
        <v>143</v>
      </c>
      <c r="B545" s="231"/>
      <c r="C545" s="138" t="s">
        <v>144</v>
      </c>
      <c r="D545" s="232">
        <v>0</v>
      </c>
      <c r="E545" s="232"/>
      <c r="F545" s="139">
        <v>65939.740000000005</v>
      </c>
      <c r="G545" s="139">
        <v>0</v>
      </c>
      <c r="H545" s="140">
        <v>0</v>
      </c>
      <c r="I545" s="140">
        <v>0</v>
      </c>
    </row>
    <row r="546" spans="1:9" ht="15" x14ac:dyDescent="0.2">
      <c r="A546" s="231" t="s">
        <v>145</v>
      </c>
      <c r="B546" s="231"/>
      <c r="C546" s="138" t="s">
        <v>146</v>
      </c>
      <c r="D546" s="232">
        <v>0</v>
      </c>
      <c r="E546" s="232"/>
      <c r="F546" s="139">
        <v>65939.740000000005</v>
      </c>
      <c r="G546" s="139">
        <v>0</v>
      </c>
      <c r="H546" s="140">
        <v>0</v>
      </c>
      <c r="I546" s="140">
        <v>0</v>
      </c>
    </row>
    <row r="547" spans="1:9" ht="15" x14ac:dyDescent="0.2">
      <c r="A547" s="231" t="s">
        <v>147</v>
      </c>
      <c r="B547" s="231"/>
      <c r="C547" s="138" t="s">
        <v>148</v>
      </c>
      <c r="D547" s="232">
        <v>0</v>
      </c>
      <c r="E547" s="232"/>
      <c r="F547" s="139">
        <v>65939.740000000005</v>
      </c>
      <c r="G547" s="139">
        <v>0</v>
      </c>
      <c r="H547" s="140">
        <v>0</v>
      </c>
      <c r="I547" s="140">
        <v>0</v>
      </c>
    </row>
    <row r="548" spans="1:9" ht="14.25" x14ac:dyDescent="0.2">
      <c r="A548" s="228" t="s">
        <v>149</v>
      </c>
      <c r="B548" s="228"/>
      <c r="C548" s="141" t="s">
        <v>150</v>
      </c>
      <c r="D548" s="233">
        <v>0</v>
      </c>
      <c r="E548" s="233"/>
      <c r="F548" s="142">
        <v>65939.740000000005</v>
      </c>
      <c r="G548" s="142">
        <v>0</v>
      </c>
      <c r="H548" s="143">
        <v>0</v>
      </c>
      <c r="I548" s="143">
        <v>0</v>
      </c>
    </row>
    <row r="549" spans="1:9" ht="14.25" x14ac:dyDescent="0.2">
      <c r="A549" s="236" t="s">
        <v>316</v>
      </c>
      <c r="B549" s="236"/>
      <c r="C549" s="135" t="s">
        <v>15</v>
      </c>
      <c r="D549" s="237">
        <v>249505.81</v>
      </c>
      <c r="E549" s="237"/>
      <c r="F549" s="136">
        <v>270972.93</v>
      </c>
      <c r="G549" s="136">
        <v>389521.08</v>
      </c>
      <c r="H549" s="137">
        <v>156.11703791587058</v>
      </c>
      <c r="I549" s="137">
        <v>143.7490748614631</v>
      </c>
    </row>
    <row r="550" spans="1:9" ht="15" x14ac:dyDescent="0.2">
      <c r="A550" s="231" t="s">
        <v>143</v>
      </c>
      <c r="B550" s="231"/>
      <c r="C550" s="138" t="s">
        <v>144</v>
      </c>
      <c r="D550" s="232">
        <v>249505.81</v>
      </c>
      <c r="E550" s="232"/>
      <c r="F550" s="139">
        <v>270377.93</v>
      </c>
      <c r="G550" s="139">
        <v>382621.21</v>
      </c>
      <c r="H550" s="140">
        <v>153.35162335498319</v>
      </c>
      <c r="I550" s="140">
        <v>141.51347708002646</v>
      </c>
    </row>
    <row r="551" spans="1:9" ht="15" x14ac:dyDescent="0.2">
      <c r="A551" s="231" t="s">
        <v>145</v>
      </c>
      <c r="B551" s="231"/>
      <c r="C551" s="138" t="s">
        <v>146</v>
      </c>
      <c r="D551" s="232">
        <v>22383.62</v>
      </c>
      <c r="E551" s="232"/>
      <c r="F551" s="139">
        <v>24882.26</v>
      </c>
      <c r="G551" s="139">
        <v>84585.69</v>
      </c>
      <c r="H551" s="140">
        <v>377.89102030860062</v>
      </c>
      <c r="I551" s="140">
        <v>339.94375912798915</v>
      </c>
    </row>
    <row r="552" spans="1:9" ht="15" x14ac:dyDescent="0.2">
      <c r="A552" s="231" t="s">
        <v>147</v>
      </c>
      <c r="B552" s="231"/>
      <c r="C552" s="138" t="s">
        <v>148</v>
      </c>
      <c r="D552" s="232">
        <v>18921.580000000002</v>
      </c>
      <c r="E552" s="232"/>
      <c r="F552" s="139">
        <v>11060.26</v>
      </c>
      <c r="G552" s="139">
        <v>71879.06</v>
      </c>
      <c r="H552" s="140">
        <v>379.8787416272848</v>
      </c>
      <c r="I552" s="140">
        <v>649.88580738608312</v>
      </c>
    </row>
    <row r="553" spans="1:9" ht="14.25" x14ac:dyDescent="0.2">
      <c r="A553" s="228" t="s">
        <v>149</v>
      </c>
      <c r="B553" s="228"/>
      <c r="C553" s="141" t="s">
        <v>150</v>
      </c>
      <c r="D553" s="233">
        <v>18921.580000000002</v>
      </c>
      <c r="E553" s="233"/>
      <c r="F553" s="142">
        <v>11060.26</v>
      </c>
      <c r="G553" s="142">
        <v>71879.06</v>
      </c>
      <c r="H553" s="143">
        <v>379.8787416272848</v>
      </c>
      <c r="I553" s="143">
        <v>649.88580738608312</v>
      </c>
    </row>
    <row r="554" spans="1:9" ht="15" x14ac:dyDescent="0.2">
      <c r="A554" s="231" t="s">
        <v>155</v>
      </c>
      <c r="B554" s="231"/>
      <c r="C554" s="138" t="s">
        <v>156</v>
      </c>
      <c r="D554" s="232">
        <v>340</v>
      </c>
      <c r="E554" s="232"/>
      <c r="F554" s="139">
        <v>1200</v>
      </c>
      <c r="G554" s="139">
        <v>846.6</v>
      </c>
      <c r="H554" s="140">
        <v>249</v>
      </c>
      <c r="I554" s="140">
        <v>70.55</v>
      </c>
    </row>
    <row r="555" spans="1:9" ht="14.25" x14ac:dyDescent="0.2">
      <c r="A555" s="228" t="s">
        <v>157</v>
      </c>
      <c r="B555" s="228"/>
      <c r="C555" s="141" t="s">
        <v>156</v>
      </c>
      <c r="D555" s="233">
        <v>340</v>
      </c>
      <c r="E555" s="233"/>
      <c r="F555" s="142">
        <v>1200</v>
      </c>
      <c r="G555" s="142">
        <v>846.6</v>
      </c>
      <c r="H555" s="143">
        <v>249</v>
      </c>
      <c r="I555" s="143">
        <v>70.55</v>
      </c>
    </row>
    <row r="556" spans="1:9" ht="15" x14ac:dyDescent="0.2">
      <c r="A556" s="231" t="s">
        <v>158</v>
      </c>
      <c r="B556" s="231"/>
      <c r="C556" s="138" t="s">
        <v>159</v>
      </c>
      <c r="D556" s="232">
        <v>3122.04</v>
      </c>
      <c r="E556" s="232"/>
      <c r="F556" s="139">
        <v>12622</v>
      </c>
      <c r="G556" s="139">
        <v>11860.03</v>
      </c>
      <c r="H556" s="140">
        <v>379.88078307773122</v>
      </c>
      <c r="I556" s="140">
        <v>93.963159562668352</v>
      </c>
    </row>
    <row r="557" spans="1:9" ht="28.5" x14ac:dyDescent="0.2">
      <c r="A557" s="228" t="s">
        <v>160</v>
      </c>
      <c r="B557" s="228"/>
      <c r="C557" s="141" t="s">
        <v>161</v>
      </c>
      <c r="D557" s="233">
        <v>3122.04</v>
      </c>
      <c r="E557" s="233"/>
      <c r="F557" s="142">
        <v>12622</v>
      </c>
      <c r="G557" s="142">
        <v>11860.03</v>
      </c>
      <c r="H557" s="143">
        <v>379.88078307773122</v>
      </c>
      <c r="I557" s="143">
        <v>93.963159562668352</v>
      </c>
    </row>
    <row r="558" spans="1:9" ht="15" x14ac:dyDescent="0.2">
      <c r="A558" s="231" t="s">
        <v>162</v>
      </c>
      <c r="B558" s="231"/>
      <c r="C558" s="138" t="s">
        <v>163</v>
      </c>
      <c r="D558" s="232">
        <v>4235.2</v>
      </c>
      <c r="E558" s="232"/>
      <c r="F558" s="139">
        <v>48635</v>
      </c>
      <c r="G558" s="139">
        <v>18995.98</v>
      </c>
      <c r="H558" s="140">
        <v>448.52616169248205</v>
      </c>
      <c r="I558" s="140">
        <v>39.058250231314894</v>
      </c>
    </row>
    <row r="559" spans="1:9" ht="15" x14ac:dyDescent="0.2">
      <c r="A559" s="231" t="s">
        <v>164</v>
      </c>
      <c r="B559" s="231"/>
      <c r="C559" s="138" t="s">
        <v>165</v>
      </c>
      <c r="D559" s="232">
        <v>4063.5</v>
      </c>
      <c r="E559" s="232"/>
      <c r="F559" s="139">
        <v>1450</v>
      </c>
      <c r="G559" s="139">
        <v>4337.07</v>
      </c>
      <c r="H559" s="140">
        <v>106.73237356958286</v>
      </c>
      <c r="I559" s="140">
        <v>299.10827586206892</v>
      </c>
    </row>
    <row r="560" spans="1:9" ht="14.25" x14ac:dyDescent="0.2">
      <c r="A560" s="228" t="s">
        <v>166</v>
      </c>
      <c r="B560" s="228"/>
      <c r="C560" s="141" t="s">
        <v>167</v>
      </c>
      <c r="D560" s="233">
        <v>3765.64</v>
      </c>
      <c r="E560" s="233"/>
      <c r="F560" s="142">
        <v>1000</v>
      </c>
      <c r="G560" s="142">
        <v>2312.85</v>
      </c>
      <c r="H560" s="143">
        <v>61.419838327614954</v>
      </c>
      <c r="I560" s="143">
        <v>231.285</v>
      </c>
    </row>
    <row r="561" spans="1:9" ht="14.25" x14ac:dyDescent="0.2">
      <c r="A561" s="228" t="s">
        <v>168</v>
      </c>
      <c r="B561" s="228"/>
      <c r="C561" s="147" t="s">
        <v>169</v>
      </c>
      <c r="D561" s="233">
        <v>297.86</v>
      </c>
      <c r="E561" s="233"/>
      <c r="F561" s="142">
        <v>450</v>
      </c>
      <c r="G561" s="142">
        <v>723.72</v>
      </c>
      <c r="H561" s="143">
        <v>242.97320889008259</v>
      </c>
      <c r="I561" s="143">
        <v>160.82666666666665</v>
      </c>
    </row>
    <row r="562" spans="1:9" ht="14.25" x14ac:dyDescent="0.2">
      <c r="A562" s="228" t="s">
        <v>170</v>
      </c>
      <c r="B562" s="228"/>
      <c r="C562" s="141" t="s">
        <v>171</v>
      </c>
      <c r="D562" s="233">
        <v>0</v>
      </c>
      <c r="E562" s="233"/>
      <c r="F562" s="142">
        <v>0</v>
      </c>
      <c r="G562" s="142">
        <v>1300.5</v>
      </c>
      <c r="H562" s="143">
        <v>0</v>
      </c>
      <c r="I562" s="143">
        <v>0</v>
      </c>
    </row>
    <row r="563" spans="1:9" ht="15" x14ac:dyDescent="0.2">
      <c r="A563" s="231" t="s">
        <v>174</v>
      </c>
      <c r="B563" s="231"/>
      <c r="C563" s="138" t="s">
        <v>175</v>
      </c>
      <c r="D563" s="232">
        <v>0</v>
      </c>
      <c r="E563" s="232"/>
      <c r="F563" s="139">
        <v>22525</v>
      </c>
      <c r="G563" s="139">
        <v>731.32</v>
      </c>
      <c r="H563" s="140">
        <v>0</v>
      </c>
      <c r="I563" s="140">
        <v>3.2467036625971146</v>
      </c>
    </row>
    <row r="564" spans="1:9" ht="14.25" x14ac:dyDescent="0.2">
      <c r="A564" s="234" t="s">
        <v>176</v>
      </c>
      <c r="B564" s="234"/>
      <c r="C564" s="147" t="s">
        <v>177</v>
      </c>
      <c r="D564" s="235">
        <v>0</v>
      </c>
      <c r="E564" s="235"/>
      <c r="F564" s="179">
        <v>0</v>
      </c>
      <c r="G564" s="179">
        <v>12.99</v>
      </c>
      <c r="H564" s="180">
        <v>0</v>
      </c>
      <c r="I564" s="180">
        <v>0</v>
      </c>
    </row>
    <row r="565" spans="1:9" ht="14.25" x14ac:dyDescent="0.2">
      <c r="A565" s="228" t="s">
        <v>178</v>
      </c>
      <c r="B565" s="228"/>
      <c r="C565" s="141" t="s">
        <v>179</v>
      </c>
      <c r="D565" s="233">
        <v>0</v>
      </c>
      <c r="E565" s="233"/>
      <c r="F565" s="142">
        <v>22525</v>
      </c>
      <c r="G565" s="142">
        <v>0</v>
      </c>
      <c r="H565" s="143">
        <v>0</v>
      </c>
      <c r="I565" s="143">
        <v>0</v>
      </c>
    </row>
    <row r="566" spans="1:9" ht="14.25" x14ac:dyDescent="0.2">
      <c r="A566" s="228" t="s">
        <v>182</v>
      </c>
      <c r="B566" s="228"/>
      <c r="C566" s="141" t="s">
        <v>183</v>
      </c>
      <c r="D566" s="233">
        <v>0</v>
      </c>
      <c r="E566" s="233"/>
      <c r="F566" s="142">
        <v>0</v>
      </c>
      <c r="G566" s="142">
        <v>718.33</v>
      </c>
      <c r="H566" s="143">
        <v>0</v>
      </c>
      <c r="I566" s="143">
        <v>0</v>
      </c>
    </row>
    <row r="567" spans="1:9" ht="15" x14ac:dyDescent="0.2">
      <c r="A567" s="231" t="s">
        <v>185</v>
      </c>
      <c r="B567" s="231"/>
      <c r="C567" s="138" t="s">
        <v>186</v>
      </c>
      <c r="D567" s="232">
        <v>171.7</v>
      </c>
      <c r="E567" s="232"/>
      <c r="F567" s="139">
        <v>24660</v>
      </c>
      <c r="G567" s="139">
        <v>3730.22</v>
      </c>
      <c r="H567" s="140">
        <v>2172.5218404193356</v>
      </c>
      <c r="I567" s="140">
        <v>15.126601784266018</v>
      </c>
    </row>
    <row r="568" spans="1:9" ht="14.25" x14ac:dyDescent="0.2">
      <c r="A568" s="228" t="s">
        <v>191</v>
      </c>
      <c r="B568" s="228"/>
      <c r="C568" s="141" t="s">
        <v>192</v>
      </c>
      <c r="D568" s="233">
        <v>0</v>
      </c>
      <c r="E568" s="233"/>
      <c r="F568" s="142">
        <v>6460</v>
      </c>
      <c r="G568" s="142">
        <v>0</v>
      </c>
      <c r="H568" s="143">
        <v>0</v>
      </c>
      <c r="I568" s="143">
        <v>0</v>
      </c>
    </row>
    <row r="569" spans="1:9" ht="14.25" x14ac:dyDescent="0.2">
      <c r="A569" s="228" t="s">
        <v>199</v>
      </c>
      <c r="B569" s="228"/>
      <c r="C569" s="141" t="s">
        <v>200</v>
      </c>
      <c r="D569" s="233">
        <v>0</v>
      </c>
      <c r="E569" s="233"/>
      <c r="F569" s="142">
        <v>0</v>
      </c>
      <c r="G569" s="142">
        <v>1275</v>
      </c>
      <c r="H569" s="143">
        <v>0</v>
      </c>
      <c r="I569" s="143">
        <v>0</v>
      </c>
    </row>
    <row r="570" spans="1:9" ht="14.25" x14ac:dyDescent="0.2">
      <c r="A570" s="228" t="s">
        <v>203</v>
      </c>
      <c r="B570" s="228"/>
      <c r="C570" s="141" t="s">
        <v>204</v>
      </c>
      <c r="D570" s="233">
        <v>171.7</v>
      </c>
      <c r="E570" s="233"/>
      <c r="F570" s="142">
        <v>18200</v>
      </c>
      <c r="G570" s="142">
        <v>2455.2199999999998</v>
      </c>
      <c r="H570" s="143">
        <v>1429.9475829935932</v>
      </c>
      <c r="I570" s="143">
        <v>13.49021978021978</v>
      </c>
    </row>
    <row r="571" spans="1:9" ht="45" x14ac:dyDescent="0.2">
      <c r="A571" s="231" t="s">
        <v>205</v>
      </c>
      <c r="B571" s="231"/>
      <c r="C571" s="138" t="s">
        <v>206</v>
      </c>
      <c r="D571" s="232">
        <v>0</v>
      </c>
      <c r="E571" s="232"/>
      <c r="F571" s="139">
        <v>0</v>
      </c>
      <c r="G571" s="139">
        <v>10197.370000000001</v>
      </c>
      <c r="H571" s="140">
        <v>0</v>
      </c>
      <c r="I571" s="140">
        <v>0</v>
      </c>
    </row>
    <row r="572" spans="1:9" ht="28.5" x14ac:dyDescent="0.2">
      <c r="A572" s="228" t="s">
        <v>207</v>
      </c>
      <c r="B572" s="228"/>
      <c r="C572" s="141" t="s">
        <v>208</v>
      </c>
      <c r="D572" s="233">
        <v>0</v>
      </c>
      <c r="E572" s="233"/>
      <c r="F572" s="142">
        <v>0</v>
      </c>
      <c r="G572" s="142">
        <v>10197.370000000001</v>
      </c>
      <c r="H572" s="143">
        <v>0</v>
      </c>
      <c r="I572" s="143">
        <v>0</v>
      </c>
    </row>
    <row r="573" spans="1:9" ht="15" x14ac:dyDescent="0.2">
      <c r="A573" s="231" t="s">
        <v>224</v>
      </c>
      <c r="B573" s="231"/>
      <c r="C573" s="138" t="s">
        <v>225</v>
      </c>
      <c r="D573" s="232">
        <v>258.63</v>
      </c>
      <c r="E573" s="232"/>
      <c r="F573" s="139">
        <v>100</v>
      </c>
      <c r="G573" s="139">
        <v>14.87</v>
      </c>
      <c r="H573" s="140">
        <v>5.7495263503847198</v>
      </c>
      <c r="I573" s="140">
        <v>14.87</v>
      </c>
    </row>
    <row r="574" spans="1:9" ht="15" x14ac:dyDescent="0.2">
      <c r="A574" s="231" t="s">
        <v>226</v>
      </c>
      <c r="B574" s="231"/>
      <c r="C574" s="138" t="s">
        <v>227</v>
      </c>
      <c r="D574" s="232">
        <v>258.63</v>
      </c>
      <c r="E574" s="232"/>
      <c r="F574" s="139">
        <v>100</v>
      </c>
      <c r="G574" s="139">
        <v>14.87</v>
      </c>
      <c r="H574" s="140">
        <v>5.7495263503847198</v>
      </c>
      <c r="I574" s="140">
        <v>14.87</v>
      </c>
    </row>
    <row r="575" spans="1:9" ht="28.5" x14ac:dyDescent="0.2">
      <c r="A575" s="228" t="s">
        <v>228</v>
      </c>
      <c r="B575" s="228"/>
      <c r="C575" s="141" t="s">
        <v>229</v>
      </c>
      <c r="D575" s="233">
        <v>258.63</v>
      </c>
      <c r="E575" s="233"/>
      <c r="F575" s="142">
        <v>100</v>
      </c>
      <c r="G575" s="142">
        <v>14.87</v>
      </c>
      <c r="H575" s="143">
        <v>5.7495263503847198</v>
      </c>
      <c r="I575" s="143">
        <v>14.87</v>
      </c>
    </row>
    <row r="576" spans="1:9" ht="30" x14ac:dyDescent="0.2">
      <c r="A576" s="231" t="s">
        <v>234</v>
      </c>
      <c r="B576" s="231"/>
      <c r="C576" s="138" t="s">
        <v>235</v>
      </c>
      <c r="D576" s="232">
        <v>184828.36</v>
      </c>
      <c r="E576" s="232"/>
      <c r="F576" s="139">
        <v>169020.67</v>
      </c>
      <c r="G576" s="139">
        <v>246037.87</v>
      </c>
      <c r="H576" s="140">
        <v>133.11694698800551</v>
      </c>
      <c r="I576" s="140">
        <v>145.56673453016131</v>
      </c>
    </row>
    <row r="577" spans="1:9" ht="15" x14ac:dyDescent="0.2">
      <c r="A577" s="231" t="s">
        <v>236</v>
      </c>
      <c r="B577" s="231"/>
      <c r="C577" s="138" t="s">
        <v>237</v>
      </c>
      <c r="D577" s="232">
        <v>149002.88</v>
      </c>
      <c r="E577" s="232"/>
      <c r="F577" s="139">
        <v>155524.67000000001</v>
      </c>
      <c r="G577" s="139">
        <v>215759.32</v>
      </c>
      <c r="H577" s="140">
        <v>144.80211389202677</v>
      </c>
      <c r="I577" s="140">
        <v>138.72996483451789</v>
      </c>
    </row>
    <row r="578" spans="1:9" ht="14.25" x14ac:dyDescent="0.2">
      <c r="A578" s="228" t="s">
        <v>238</v>
      </c>
      <c r="B578" s="228"/>
      <c r="C578" s="141" t="s">
        <v>239</v>
      </c>
      <c r="D578" s="233">
        <v>0</v>
      </c>
      <c r="E578" s="233"/>
      <c r="F578" s="142">
        <v>77054.67</v>
      </c>
      <c r="G578" s="142">
        <v>143389.25</v>
      </c>
      <c r="H578" s="143">
        <v>0</v>
      </c>
      <c r="I578" s="143">
        <v>186.08768293991784</v>
      </c>
    </row>
    <row r="579" spans="1:9" ht="14.25" x14ac:dyDescent="0.2">
      <c r="A579" s="228" t="s">
        <v>240</v>
      </c>
      <c r="B579" s="228"/>
      <c r="C579" s="141" t="s">
        <v>241</v>
      </c>
      <c r="D579" s="233">
        <v>149002.88</v>
      </c>
      <c r="E579" s="233"/>
      <c r="F579" s="142">
        <v>78470</v>
      </c>
      <c r="G579" s="142">
        <v>72370.070000000007</v>
      </c>
      <c r="H579" s="143">
        <v>48.569577983996012</v>
      </c>
      <c r="I579" s="143">
        <v>92.226417739263411</v>
      </c>
    </row>
    <row r="580" spans="1:9" ht="30" x14ac:dyDescent="0.2">
      <c r="A580" s="231" t="s">
        <v>242</v>
      </c>
      <c r="B580" s="231"/>
      <c r="C580" s="138" t="s">
        <v>243</v>
      </c>
      <c r="D580" s="232">
        <v>0</v>
      </c>
      <c r="E580" s="232"/>
      <c r="F580" s="139">
        <v>13496</v>
      </c>
      <c r="G580" s="139">
        <v>30278.55</v>
      </c>
      <c r="H580" s="140">
        <v>0</v>
      </c>
      <c r="I580" s="140">
        <v>224.35203023117961</v>
      </c>
    </row>
    <row r="581" spans="1:9" ht="28.5" x14ac:dyDescent="0.2">
      <c r="A581" s="228" t="s">
        <v>244</v>
      </c>
      <c r="B581" s="228"/>
      <c r="C581" s="141" t="s">
        <v>87</v>
      </c>
      <c r="D581" s="233">
        <v>0</v>
      </c>
      <c r="E581" s="233"/>
      <c r="F581" s="142">
        <v>13496</v>
      </c>
      <c r="G581" s="142">
        <v>29683.55</v>
      </c>
      <c r="H581" s="143">
        <v>0</v>
      </c>
      <c r="I581" s="143">
        <v>219.94331653823355</v>
      </c>
    </row>
    <row r="582" spans="1:9" ht="28.5" x14ac:dyDescent="0.2">
      <c r="A582" s="228" t="s">
        <v>245</v>
      </c>
      <c r="B582" s="228"/>
      <c r="C582" s="141" t="s">
        <v>89</v>
      </c>
      <c r="D582" s="233">
        <v>0</v>
      </c>
      <c r="E582" s="233"/>
      <c r="F582" s="142">
        <v>0</v>
      </c>
      <c r="G582" s="142">
        <v>595</v>
      </c>
      <c r="H582" s="143">
        <v>0</v>
      </c>
      <c r="I582" s="143">
        <v>0</v>
      </c>
    </row>
    <row r="583" spans="1:9" ht="30" x14ac:dyDescent="0.2">
      <c r="A583" s="231" t="s">
        <v>246</v>
      </c>
      <c r="B583" s="231"/>
      <c r="C583" s="138" t="s">
        <v>91</v>
      </c>
      <c r="D583" s="232">
        <v>35825.480000000003</v>
      </c>
      <c r="E583" s="232"/>
      <c r="F583" s="139">
        <v>0</v>
      </c>
      <c r="G583" s="139">
        <v>0</v>
      </c>
      <c r="H583" s="140">
        <v>0</v>
      </c>
      <c r="I583" s="140">
        <v>0</v>
      </c>
    </row>
    <row r="584" spans="1:9" ht="42.75" x14ac:dyDescent="0.2">
      <c r="A584" s="228" t="s">
        <v>247</v>
      </c>
      <c r="B584" s="228"/>
      <c r="C584" s="141" t="s">
        <v>93</v>
      </c>
      <c r="D584" s="233">
        <v>34825.480000000003</v>
      </c>
      <c r="E584" s="233"/>
      <c r="F584" s="142">
        <v>0</v>
      </c>
      <c r="G584" s="142">
        <v>0</v>
      </c>
      <c r="H584" s="143">
        <v>0</v>
      </c>
      <c r="I584" s="143">
        <v>0</v>
      </c>
    </row>
    <row r="585" spans="1:9" ht="46.5" customHeight="1" x14ac:dyDescent="0.2">
      <c r="A585" s="228" t="s">
        <v>248</v>
      </c>
      <c r="B585" s="228"/>
      <c r="C585" s="141" t="s">
        <v>367</v>
      </c>
      <c r="D585" s="233">
        <v>1000</v>
      </c>
      <c r="E585" s="233"/>
      <c r="F585" s="142">
        <v>0</v>
      </c>
      <c r="G585" s="142">
        <v>0</v>
      </c>
      <c r="H585" s="143">
        <v>0</v>
      </c>
      <c r="I585" s="143">
        <v>0</v>
      </c>
    </row>
    <row r="586" spans="1:9" ht="15" x14ac:dyDescent="0.2">
      <c r="A586" s="231" t="s">
        <v>255</v>
      </c>
      <c r="B586" s="231"/>
      <c r="C586" s="138" t="s">
        <v>256</v>
      </c>
      <c r="D586" s="232">
        <v>37800</v>
      </c>
      <c r="E586" s="232"/>
      <c r="F586" s="139">
        <v>27740</v>
      </c>
      <c r="G586" s="139">
        <v>32986.800000000003</v>
      </c>
      <c r="H586" s="140">
        <v>87.266666666666666</v>
      </c>
      <c r="I586" s="140">
        <v>118.91420331651044</v>
      </c>
    </row>
    <row r="587" spans="1:9" ht="15" x14ac:dyDescent="0.2">
      <c r="A587" s="231" t="s">
        <v>257</v>
      </c>
      <c r="B587" s="231"/>
      <c r="C587" s="138" t="s">
        <v>117</v>
      </c>
      <c r="D587" s="232">
        <v>37800</v>
      </c>
      <c r="E587" s="232"/>
      <c r="F587" s="139">
        <v>27740</v>
      </c>
      <c r="G587" s="139">
        <v>32986.800000000003</v>
      </c>
      <c r="H587" s="140">
        <v>87.266666666666666</v>
      </c>
      <c r="I587" s="140">
        <v>118.91420331651044</v>
      </c>
    </row>
    <row r="588" spans="1:9" ht="14.25" x14ac:dyDescent="0.2">
      <c r="A588" s="228" t="s">
        <v>260</v>
      </c>
      <c r="B588" s="228"/>
      <c r="C588" s="141" t="s">
        <v>261</v>
      </c>
      <c r="D588" s="233">
        <v>37800</v>
      </c>
      <c r="E588" s="233"/>
      <c r="F588" s="142">
        <v>27740</v>
      </c>
      <c r="G588" s="142">
        <v>32986.800000000003</v>
      </c>
      <c r="H588" s="143">
        <v>87.266666666666666</v>
      </c>
      <c r="I588" s="143">
        <v>118.91420331651044</v>
      </c>
    </row>
    <row r="589" spans="1:9" ht="30" x14ac:dyDescent="0.2">
      <c r="A589" s="231" t="s">
        <v>262</v>
      </c>
      <c r="B589" s="231"/>
      <c r="C589" s="138" t="s">
        <v>2</v>
      </c>
      <c r="D589" s="232">
        <v>0</v>
      </c>
      <c r="E589" s="232"/>
      <c r="F589" s="139">
        <v>595</v>
      </c>
      <c r="G589" s="139">
        <v>6899.87</v>
      </c>
      <c r="H589" s="140">
        <v>0</v>
      </c>
      <c r="I589" s="140">
        <v>1159.6420168067225</v>
      </c>
    </row>
    <row r="590" spans="1:9" ht="30" x14ac:dyDescent="0.2">
      <c r="A590" s="231" t="s">
        <v>269</v>
      </c>
      <c r="B590" s="231"/>
      <c r="C590" s="138" t="s">
        <v>270</v>
      </c>
      <c r="D590" s="232">
        <v>0</v>
      </c>
      <c r="E590" s="232"/>
      <c r="F590" s="139">
        <v>595</v>
      </c>
      <c r="G590" s="139">
        <v>6899.87</v>
      </c>
      <c r="H590" s="140">
        <v>0</v>
      </c>
      <c r="I590" s="140">
        <v>1159.6420168067225</v>
      </c>
    </row>
    <row r="591" spans="1:9" ht="15" x14ac:dyDescent="0.2">
      <c r="A591" s="231" t="s">
        <v>271</v>
      </c>
      <c r="B591" s="231"/>
      <c r="C591" s="138" t="s">
        <v>272</v>
      </c>
      <c r="D591" s="232">
        <v>0</v>
      </c>
      <c r="E591" s="232"/>
      <c r="F591" s="139">
        <v>595</v>
      </c>
      <c r="G591" s="139">
        <v>6899.87</v>
      </c>
      <c r="H591" s="140">
        <v>0</v>
      </c>
      <c r="I591" s="140">
        <v>1159.6420168067225</v>
      </c>
    </row>
    <row r="592" spans="1:9" ht="14.25" x14ac:dyDescent="0.2">
      <c r="A592" s="228" t="s">
        <v>273</v>
      </c>
      <c r="B592" s="228"/>
      <c r="C592" s="141" t="s">
        <v>274</v>
      </c>
      <c r="D592" s="233">
        <v>0</v>
      </c>
      <c r="E592" s="233"/>
      <c r="F592" s="142">
        <v>0</v>
      </c>
      <c r="G592" s="142">
        <v>6899.87</v>
      </c>
      <c r="H592" s="143">
        <v>0</v>
      </c>
      <c r="I592" s="143">
        <v>0</v>
      </c>
    </row>
    <row r="593" spans="1:9" ht="14.25" x14ac:dyDescent="0.2">
      <c r="A593" s="228" t="s">
        <v>279</v>
      </c>
      <c r="B593" s="228"/>
      <c r="C593" s="141" t="s">
        <v>280</v>
      </c>
      <c r="D593" s="229">
        <v>0</v>
      </c>
      <c r="E593" s="229"/>
      <c r="F593" s="142">
        <v>595</v>
      </c>
      <c r="G593" s="142">
        <v>0</v>
      </c>
      <c r="H593" s="143">
        <v>0</v>
      </c>
      <c r="I593" s="143">
        <v>0</v>
      </c>
    </row>
    <row r="594" spans="1:9" ht="28.5" customHeight="1" x14ac:dyDescent="0.2">
      <c r="A594" s="230"/>
      <c r="B594" s="230"/>
      <c r="C594" s="174" t="s">
        <v>300</v>
      </c>
      <c r="D594" s="227">
        <v>7886072.4900000002</v>
      </c>
      <c r="E594" s="227"/>
      <c r="F594" s="175">
        <v>9578976.2899999991</v>
      </c>
      <c r="G594" s="176">
        <v>9420431.0299999993</v>
      </c>
      <c r="H594" s="177">
        <v>119.45656144989353</v>
      </c>
      <c r="I594" s="177">
        <v>98.344862173158162</v>
      </c>
    </row>
    <row r="598" spans="1:9" ht="15" x14ac:dyDescent="0.2">
      <c r="G598" s="11" t="s">
        <v>54</v>
      </c>
    </row>
    <row r="599" spans="1:9" ht="15" x14ac:dyDescent="0.2">
      <c r="G599" s="12" t="s">
        <v>55</v>
      </c>
    </row>
  </sheetData>
  <mergeCells count="1185">
    <mergeCell ref="D12:E12"/>
    <mergeCell ref="A13:B13"/>
    <mergeCell ref="D13:E13"/>
    <mergeCell ref="D10:E10"/>
    <mergeCell ref="A11:B11"/>
    <mergeCell ref="D11:E11"/>
    <mergeCell ref="D8:E8"/>
    <mergeCell ref="A9:B9"/>
    <mergeCell ref="D9:E9"/>
    <mergeCell ref="D6:E6"/>
    <mergeCell ref="A7:B7"/>
    <mergeCell ref="D7:E7"/>
    <mergeCell ref="A5:C5"/>
    <mergeCell ref="D5:E5"/>
    <mergeCell ref="A3:I3"/>
    <mergeCell ref="A4:B4"/>
    <mergeCell ref="A6:B6"/>
    <mergeCell ref="A8:B8"/>
    <mergeCell ref="A10:B10"/>
    <mergeCell ref="A12:B12"/>
    <mergeCell ref="D4:E4"/>
    <mergeCell ref="A21:B21"/>
    <mergeCell ref="D21:E21"/>
    <mergeCell ref="A22:B22"/>
    <mergeCell ref="D22:E22"/>
    <mergeCell ref="A19:B19"/>
    <mergeCell ref="D19:E19"/>
    <mergeCell ref="A20:B20"/>
    <mergeCell ref="D20:E20"/>
    <mergeCell ref="A17:B17"/>
    <mergeCell ref="D17:E17"/>
    <mergeCell ref="A18:B18"/>
    <mergeCell ref="D18:E18"/>
    <mergeCell ref="A15:B15"/>
    <mergeCell ref="D15:E15"/>
    <mergeCell ref="A16:B16"/>
    <mergeCell ref="D16:E16"/>
    <mergeCell ref="D14:E14"/>
    <mergeCell ref="A14:B14"/>
    <mergeCell ref="D30:E30"/>
    <mergeCell ref="A31:B31"/>
    <mergeCell ref="D31:E31"/>
    <mergeCell ref="D28:E28"/>
    <mergeCell ref="A29:B29"/>
    <mergeCell ref="D29:E29"/>
    <mergeCell ref="D27:E27"/>
    <mergeCell ref="A25:B25"/>
    <mergeCell ref="D25:E25"/>
    <mergeCell ref="A26:B26"/>
    <mergeCell ref="D26:E26"/>
    <mergeCell ref="A27:B27"/>
    <mergeCell ref="A28:B28"/>
    <mergeCell ref="A30:B30"/>
    <mergeCell ref="A32:B32"/>
    <mergeCell ref="A23:B23"/>
    <mergeCell ref="D23:E23"/>
    <mergeCell ref="A24:B24"/>
    <mergeCell ref="D24:E24"/>
    <mergeCell ref="A39:B39"/>
    <mergeCell ref="D39:E39"/>
    <mergeCell ref="A40:B40"/>
    <mergeCell ref="D40:E40"/>
    <mergeCell ref="A37:B37"/>
    <mergeCell ref="D37:E37"/>
    <mergeCell ref="A38:B38"/>
    <mergeCell ref="D38:E38"/>
    <mergeCell ref="A35:B35"/>
    <mergeCell ref="D35:E35"/>
    <mergeCell ref="A36:B36"/>
    <mergeCell ref="D36:E36"/>
    <mergeCell ref="D34:E34"/>
    <mergeCell ref="A34:B34"/>
    <mergeCell ref="D32:E32"/>
    <mergeCell ref="A33:B33"/>
    <mergeCell ref="D33:E33"/>
    <mergeCell ref="D49:E49"/>
    <mergeCell ref="A50:B50"/>
    <mergeCell ref="D50:E50"/>
    <mergeCell ref="D47:E47"/>
    <mergeCell ref="A48:B48"/>
    <mergeCell ref="D48:E48"/>
    <mergeCell ref="A45:B45"/>
    <mergeCell ref="D45:E45"/>
    <mergeCell ref="A46:B46"/>
    <mergeCell ref="D46:E46"/>
    <mergeCell ref="A43:B43"/>
    <mergeCell ref="D43:E43"/>
    <mergeCell ref="A44:B44"/>
    <mergeCell ref="D44:E44"/>
    <mergeCell ref="A41:B41"/>
    <mergeCell ref="D41:E41"/>
    <mergeCell ref="A42:B42"/>
    <mergeCell ref="D42:E42"/>
    <mergeCell ref="A47:B47"/>
    <mergeCell ref="A49:B49"/>
    <mergeCell ref="D57:E57"/>
    <mergeCell ref="A58:B58"/>
    <mergeCell ref="D58:E58"/>
    <mergeCell ref="D55:E55"/>
    <mergeCell ref="A56:B56"/>
    <mergeCell ref="D56:E56"/>
    <mergeCell ref="D53:E53"/>
    <mergeCell ref="A54:B54"/>
    <mergeCell ref="D54:E54"/>
    <mergeCell ref="D51:E51"/>
    <mergeCell ref="A52:B52"/>
    <mergeCell ref="D52:E52"/>
    <mergeCell ref="A51:B51"/>
    <mergeCell ref="A53:B53"/>
    <mergeCell ref="A55:B55"/>
    <mergeCell ref="A57:B57"/>
    <mergeCell ref="A59:B59"/>
    <mergeCell ref="A67:B67"/>
    <mergeCell ref="D67:E67"/>
    <mergeCell ref="A68:B68"/>
    <mergeCell ref="D68:E68"/>
    <mergeCell ref="A65:B65"/>
    <mergeCell ref="D65:E65"/>
    <mergeCell ref="A66:B66"/>
    <mergeCell ref="D66:E66"/>
    <mergeCell ref="A63:B63"/>
    <mergeCell ref="D63:E63"/>
    <mergeCell ref="A64:B64"/>
    <mergeCell ref="D64:E64"/>
    <mergeCell ref="A71:B71"/>
    <mergeCell ref="D61:E61"/>
    <mergeCell ref="A62:B62"/>
    <mergeCell ref="D62:E62"/>
    <mergeCell ref="D59:E59"/>
    <mergeCell ref="A60:B60"/>
    <mergeCell ref="D60:E60"/>
    <mergeCell ref="A61:B61"/>
    <mergeCell ref="D76:E76"/>
    <mergeCell ref="A77:B77"/>
    <mergeCell ref="D77:E77"/>
    <mergeCell ref="D74:E74"/>
    <mergeCell ref="A75:B75"/>
    <mergeCell ref="D75:E75"/>
    <mergeCell ref="A73:B73"/>
    <mergeCell ref="D73:E73"/>
    <mergeCell ref="A80:B80"/>
    <mergeCell ref="A82:B82"/>
    <mergeCell ref="A74:B74"/>
    <mergeCell ref="A76:B76"/>
    <mergeCell ref="A78:B78"/>
    <mergeCell ref="D71:E71"/>
    <mergeCell ref="A72:B72"/>
    <mergeCell ref="D72:E72"/>
    <mergeCell ref="A69:B69"/>
    <mergeCell ref="D69:E69"/>
    <mergeCell ref="A70:B70"/>
    <mergeCell ref="D70:E70"/>
    <mergeCell ref="D85:E85"/>
    <mergeCell ref="A86:B86"/>
    <mergeCell ref="D86:E86"/>
    <mergeCell ref="A84:B84"/>
    <mergeCell ref="D84:E84"/>
    <mergeCell ref="A85:B85"/>
    <mergeCell ref="A88:B88"/>
    <mergeCell ref="A90:B90"/>
    <mergeCell ref="D82:E82"/>
    <mergeCell ref="A83:B83"/>
    <mergeCell ref="D83:E83"/>
    <mergeCell ref="D80:E80"/>
    <mergeCell ref="A81:B81"/>
    <mergeCell ref="D81:E81"/>
    <mergeCell ref="D78:E78"/>
    <mergeCell ref="A79:B79"/>
    <mergeCell ref="D79:E79"/>
    <mergeCell ref="A94:B94"/>
    <mergeCell ref="D94:E94"/>
    <mergeCell ref="A95:B95"/>
    <mergeCell ref="D95:E95"/>
    <mergeCell ref="A92:B92"/>
    <mergeCell ref="D92:E92"/>
    <mergeCell ref="A93:B93"/>
    <mergeCell ref="D93:E93"/>
    <mergeCell ref="A100:B100"/>
    <mergeCell ref="D90:E90"/>
    <mergeCell ref="A91:B91"/>
    <mergeCell ref="D91:E91"/>
    <mergeCell ref="D88:E88"/>
    <mergeCell ref="A89:B89"/>
    <mergeCell ref="D89:E89"/>
    <mergeCell ref="A87:B87"/>
    <mergeCell ref="D87:E87"/>
    <mergeCell ref="D102:E102"/>
    <mergeCell ref="A103:B103"/>
    <mergeCell ref="D103:E103"/>
    <mergeCell ref="A102:B102"/>
    <mergeCell ref="A104:B104"/>
    <mergeCell ref="A106:B106"/>
    <mergeCell ref="D100:E100"/>
    <mergeCell ref="A101:B101"/>
    <mergeCell ref="D101:E101"/>
    <mergeCell ref="A98:B98"/>
    <mergeCell ref="D98:E98"/>
    <mergeCell ref="A99:B99"/>
    <mergeCell ref="D99:E99"/>
    <mergeCell ref="A96:B96"/>
    <mergeCell ref="D96:E96"/>
    <mergeCell ref="A97:B97"/>
    <mergeCell ref="D97:E97"/>
    <mergeCell ref="A112:B112"/>
    <mergeCell ref="D112:E112"/>
    <mergeCell ref="A113:B113"/>
    <mergeCell ref="D113:E113"/>
    <mergeCell ref="A110:B110"/>
    <mergeCell ref="D110:E110"/>
    <mergeCell ref="A111:B111"/>
    <mergeCell ref="D111:E111"/>
    <mergeCell ref="A108:B108"/>
    <mergeCell ref="D108:E108"/>
    <mergeCell ref="A109:B109"/>
    <mergeCell ref="D109:E109"/>
    <mergeCell ref="A107:B107"/>
    <mergeCell ref="D107:E107"/>
    <mergeCell ref="D106:E106"/>
    <mergeCell ref="D104:E104"/>
    <mergeCell ref="A105:B105"/>
    <mergeCell ref="D105:E105"/>
    <mergeCell ref="A122:B122"/>
    <mergeCell ref="D122:E122"/>
    <mergeCell ref="A123:B123"/>
    <mergeCell ref="D123:E123"/>
    <mergeCell ref="A120:B120"/>
    <mergeCell ref="D120:E120"/>
    <mergeCell ref="A121:B121"/>
    <mergeCell ref="D121:E121"/>
    <mergeCell ref="A118:B118"/>
    <mergeCell ref="D118:E118"/>
    <mergeCell ref="A119:B119"/>
    <mergeCell ref="D119:E119"/>
    <mergeCell ref="A116:B116"/>
    <mergeCell ref="D116:E116"/>
    <mergeCell ref="A117:B117"/>
    <mergeCell ref="D117:E117"/>
    <mergeCell ref="A114:B114"/>
    <mergeCell ref="D114:E114"/>
    <mergeCell ref="A115:B115"/>
    <mergeCell ref="D115:E115"/>
    <mergeCell ref="A132:B132"/>
    <mergeCell ref="D132:E132"/>
    <mergeCell ref="A133:B133"/>
    <mergeCell ref="D133:E133"/>
    <mergeCell ref="A130:B130"/>
    <mergeCell ref="D130:E130"/>
    <mergeCell ref="A131:B131"/>
    <mergeCell ref="D131:E131"/>
    <mergeCell ref="A128:B128"/>
    <mergeCell ref="D128:E128"/>
    <mergeCell ref="A129:B129"/>
    <mergeCell ref="D129:E129"/>
    <mergeCell ref="A126:B126"/>
    <mergeCell ref="D126:E126"/>
    <mergeCell ref="A127:B127"/>
    <mergeCell ref="D127:E127"/>
    <mergeCell ref="A124:B124"/>
    <mergeCell ref="D124:E124"/>
    <mergeCell ref="A125:B125"/>
    <mergeCell ref="D125:E125"/>
    <mergeCell ref="A142:B142"/>
    <mergeCell ref="D142:E142"/>
    <mergeCell ref="A143:B143"/>
    <mergeCell ref="D143:E143"/>
    <mergeCell ref="A141:B141"/>
    <mergeCell ref="D141:E141"/>
    <mergeCell ref="A140:B140"/>
    <mergeCell ref="D140:E140"/>
    <mergeCell ref="A138:B138"/>
    <mergeCell ref="D138:E138"/>
    <mergeCell ref="A139:B139"/>
    <mergeCell ref="D139:E139"/>
    <mergeCell ref="A136:B136"/>
    <mergeCell ref="D136:E136"/>
    <mergeCell ref="A137:B137"/>
    <mergeCell ref="D137:E137"/>
    <mergeCell ref="A134:B134"/>
    <mergeCell ref="D134:E134"/>
    <mergeCell ref="A135:B135"/>
    <mergeCell ref="D135:E135"/>
    <mergeCell ref="A152:B152"/>
    <mergeCell ref="D152:E152"/>
    <mergeCell ref="A153:B153"/>
    <mergeCell ref="D153:E153"/>
    <mergeCell ref="A150:B150"/>
    <mergeCell ref="D150:E150"/>
    <mergeCell ref="A151:B151"/>
    <mergeCell ref="D151:E151"/>
    <mergeCell ref="A148:B148"/>
    <mergeCell ref="D148:E148"/>
    <mergeCell ref="A149:B149"/>
    <mergeCell ref="D149:E149"/>
    <mergeCell ref="A146:B146"/>
    <mergeCell ref="D146:E146"/>
    <mergeCell ref="A147:B147"/>
    <mergeCell ref="D147:E147"/>
    <mergeCell ref="A144:B144"/>
    <mergeCell ref="D144:E144"/>
    <mergeCell ref="A145:B145"/>
    <mergeCell ref="D145:E145"/>
    <mergeCell ref="A162:B162"/>
    <mergeCell ref="D162:E162"/>
    <mergeCell ref="A163:B163"/>
    <mergeCell ref="D163:E163"/>
    <mergeCell ref="A160:B160"/>
    <mergeCell ref="D160:E160"/>
    <mergeCell ref="A161:B161"/>
    <mergeCell ref="D161:E161"/>
    <mergeCell ref="A158:B158"/>
    <mergeCell ref="D158:E158"/>
    <mergeCell ref="A159:B159"/>
    <mergeCell ref="D159:E159"/>
    <mergeCell ref="A156:B156"/>
    <mergeCell ref="D156:E156"/>
    <mergeCell ref="A157:B157"/>
    <mergeCell ref="D157:E157"/>
    <mergeCell ref="A154:B154"/>
    <mergeCell ref="D154:E154"/>
    <mergeCell ref="A155:B155"/>
    <mergeCell ref="D155:E155"/>
    <mergeCell ref="A172:B172"/>
    <mergeCell ref="D172:E172"/>
    <mergeCell ref="A173:B173"/>
    <mergeCell ref="D173:E173"/>
    <mergeCell ref="A170:B170"/>
    <mergeCell ref="D170:E170"/>
    <mergeCell ref="A171:B171"/>
    <mergeCell ref="D171:E171"/>
    <mergeCell ref="A168:B168"/>
    <mergeCell ref="D168:E168"/>
    <mergeCell ref="A169:B169"/>
    <mergeCell ref="D169:E169"/>
    <mergeCell ref="A166:B166"/>
    <mergeCell ref="D166:E166"/>
    <mergeCell ref="A167:B167"/>
    <mergeCell ref="D167:E167"/>
    <mergeCell ref="A164:B164"/>
    <mergeCell ref="D164:E164"/>
    <mergeCell ref="A165:B165"/>
    <mergeCell ref="D165:E165"/>
    <mergeCell ref="A182:B182"/>
    <mergeCell ref="D182:E182"/>
    <mergeCell ref="A183:B183"/>
    <mergeCell ref="D183:E183"/>
    <mergeCell ref="A180:B180"/>
    <mergeCell ref="D180:E180"/>
    <mergeCell ref="A181:B181"/>
    <mergeCell ref="D181:E181"/>
    <mergeCell ref="A178:B178"/>
    <mergeCell ref="D178:E178"/>
    <mergeCell ref="A179:B179"/>
    <mergeCell ref="D179:E179"/>
    <mergeCell ref="A176:B176"/>
    <mergeCell ref="D176:E176"/>
    <mergeCell ref="A177:B177"/>
    <mergeCell ref="D177:E177"/>
    <mergeCell ref="A174:B174"/>
    <mergeCell ref="D174:E174"/>
    <mergeCell ref="A175:B175"/>
    <mergeCell ref="D175:E175"/>
    <mergeCell ref="A192:B192"/>
    <mergeCell ref="D192:E192"/>
    <mergeCell ref="A193:B193"/>
    <mergeCell ref="D193:E193"/>
    <mergeCell ref="A190:B190"/>
    <mergeCell ref="D190:E190"/>
    <mergeCell ref="A191:B191"/>
    <mergeCell ref="D191:E191"/>
    <mergeCell ref="A188:B188"/>
    <mergeCell ref="D188:E188"/>
    <mergeCell ref="A189:B189"/>
    <mergeCell ref="D189:E189"/>
    <mergeCell ref="A186:B186"/>
    <mergeCell ref="D186:E186"/>
    <mergeCell ref="A187:B187"/>
    <mergeCell ref="D187:E187"/>
    <mergeCell ref="A184:B184"/>
    <mergeCell ref="D184:E184"/>
    <mergeCell ref="A185:B185"/>
    <mergeCell ref="D185:E185"/>
    <mergeCell ref="A202:B202"/>
    <mergeCell ref="D202:E202"/>
    <mergeCell ref="A203:B203"/>
    <mergeCell ref="D203:E203"/>
    <mergeCell ref="A200:B200"/>
    <mergeCell ref="D200:E200"/>
    <mergeCell ref="A201:B201"/>
    <mergeCell ref="D201:E201"/>
    <mergeCell ref="A198:B198"/>
    <mergeCell ref="D198:E198"/>
    <mergeCell ref="A199:B199"/>
    <mergeCell ref="D199:E199"/>
    <mergeCell ref="A196:B196"/>
    <mergeCell ref="D196:E196"/>
    <mergeCell ref="A197:B197"/>
    <mergeCell ref="D197:E197"/>
    <mergeCell ref="A194:B194"/>
    <mergeCell ref="D194:E194"/>
    <mergeCell ref="A195:B195"/>
    <mergeCell ref="D195:E195"/>
    <mergeCell ref="A212:B212"/>
    <mergeCell ref="D212:E212"/>
    <mergeCell ref="A213:B213"/>
    <mergeCell ref="D213:E213"/>
    <mergeCell ref="A210:B210"/>
    <mergeCell ref="D210:E210"/>
    <mergeCell ref="A211:B211"/>
    <mergeCell ref="D211:E211"/>
    <mergeCell ref="A208:B208"/>
    <mergeCell ref="D208:E208"/>
    <mergeCell ref="A209:B209"/>
    <mergeCell ref="D209:E209"/>
    <mergeCell ref="A206:B206"/>
    <mergeCell ref="D206:E206"/>
    <mergeCell ref="A207:B207"/>
    <mergeCell ref="D207:E207"/>
    <mergeCell ref="A204:B204"/>
    <mergeCell ref="D204:E204"/>
    <mergeCell ref="A205:B205"/>
    <mergeCell ref="D205:E205"/>
    <mergeCell ref="A222:B222"/>
    <mergeCell ref="D222:E222"/>
    <mergeCell ref="A223:B223"/>
    <mergeCell ref="D223:E223"/>
    <mergeCell ref="A220:B220"/>
    <mergeCell ref="D220:E220"/>
    <mergeCell ref="A221:B221"/>
    <mergeCell ref="D221:E221"/>
    <mergeCell ref="A218:B218"/>
    <mergeCell ref="D218:E218"/>
    <mergeCell ref="A219:B219"/>
    <mergeCell ref="D219:E219"/>
    <mergeCell ref="A216:B216"/>
    <mergeCell ref="D216:E216"/>
    <mergeCell ref="A217:B217"/>
    <mergeCell ref="D217:E217"/>
    <mergeCell ref="A214:B214"/>
    <mergeCell ref="D214:E214"/>
    <mergeCell ref="A215:B215"/>
    <mergeCell ref="D215:E215"/>
    <mergeCell ref="A232:B232"/>
    <mergeCell ref="D232:E232"/>
    <mergeCell ref="A233:B233"/>
    <mergeCell ref="D233:E233"/>
    <mergeCell ref="A230:B230"/>
    <mergeCell ref="D230:E230"/>
    <mergeCell ref="A231:B231"/>
    <mergeCell ref="D231:E231"/>
    <mergeCell ref="A228:B228"/>
    <mergeCell ref="D228:E228"/>
    <mergeCell ref="A229:B229"/>
    <mergeCell ref="D229:E229"/>
    <mergeCell ref="A226:B226"/>
    <mergeCell ref="D226:E226"/>
    <mergeCell ref="A227:B227"/>
    <mergeCell ref="D227:E227"/>
    <mergeCell ref="A224:B224"/>
    <mergeCell ref="D224:E224"/>
    <mergeCell ref="A225:B225"/>
    <mergeCell ref="D225:E225"/>
    <mergeCell ref="A242:B242"/>
    <mergeCell ref="D242:E242"/>
    <mergeCell ref="A243:B243"/>
    <mergeCell ref="D243:E243"/>
    <mergeCell ref="A241:B241"/>
    <mergeCell ref="D241:E241"/>
    <mergeCell ref="A240:B240"/>
    <mergeCell ref="D240:E240"/>
    <mergeCell ref="A238:B238"/>
    <mergeCell ref="D238:E238"/>
    <mergeCell ref="A239:B239"/>
    <mergeCell ref="D239:E239"/>
    <mergeCell ref="A236:B236"/>
    <mergeCell ref="D236:E236"/>
    <mergeCell ref="A237:B237"/>
    <mergeCell ref="D237:E237"/>
    <mergeCell ref="A234:B234"/>
    <mergeCell ref="D234:E234"/>
    <mergeCell ref="A235:B235"/>
    <mergeCell ref="D235:E235"/>
    <mergeCell ref="A252:B252"/>
    <mergeCell ref="D252:E252"/>
    <mergeCell ref="A253:B253"/>
    <mergeCell ref="D253:E253"/>
    <mergeCell ref="A250:B250"/>
    <mergeCell ref="D250:E250"/>
    <mergeCell ref="A251:B251"/>
    <mergeCell ref="D251:E251"/>
    <mergeCell ref="A248:B248"/>
    <mergeCell ref="D248:E248"/>
    <mergeCell ref="A249:B249"/>
    <mergeCell ref="D249:E249"/>
    <mergeCell ref="A246:B246"/>
    <mergeCell ref="D246:E246"/>
    <mergeCell ref="A247:B247"/>
    <mergeCell ref="D247:E247"/>
    <mergeCell ref="A244:B244"/>
    <mergeCell ref="D244:E244"/>
    <mergeCell ref="A245:B245"/>
    <mergeCell ref="D245:E245"/>
    <mergeCell ref="A261:B261"/>
    <mergeCell ref="D261:E261"/>
    <mergeCell ref="A262:B262"/>
    <mergeCell ref="D262:E262"/>
    <mergeCell ref="A260:B260"/>
    <mergeCell ref="D260:E260"/>
    <mergeCell ref="A258:B258"/>
    <mergeCell ref="D258:E258"/>
    <mergeCell ref="A259:B259"/>
    <mergeCell ref="D259:E259"/>
    <mergeCell ref="A256:B256"/>
    <mergeCell ref="D256:E256"/>
    <mergeCell ref="A257:B257"/>
    <mergeCell ref="D257:E257"/>
    <mergeCell ref="A254:B254"/>
    <mergeCell ref="D254:E254"/>
    <mergeCell ref="A255:B255"/>
    <mergeCell ref="D255:E255"/>
    <mergeCell ref="A270:B270"/>
    <mergeCell ref="D270:E270"/>
    <mergeCell ref="A271:B271"/>
    <mergeCell ref="D271:E271"/>
    <mergeCell ref="A269:B269"/>
    <mergeCell ref="D269:E269"/>
    <mergeCell ref="A267:B267"/>
    <mergeCell ref="D267:E267"/>
    <mergeCell ref="A268:B268"/>
    <mergeCell ref="D268:E268"/>
    <mergeCell ref="A265:B265"/>
    <mergeCell ref="D265:E265"/>
    <mergeCell ref="A266:B266"/>
    <mergeCell ref="D266:E266"/>
    <mergeCell ref="A263:B263"/>
    <mergeCell ref="D263:E263"/>
    <mergeCell ref="A264:B264"/>
    <mergeCell ref="D264:E264"/>
    <mergeCell ref="A280:B280"/>
    <mergeCell ref="D280:E280"/>
    <mergeCell ref="A281:B281"/>
    <mergeCell ref="D281:E281"/>
    <mergeCell ref="A278:B278"/>
    <mergeCell ref="D278:E278"/>
    <mergeCell ref="A279:B279"/>
    <mergeCell ref="D279:E279"/>
    <mergeCell ref="A276:B276"/>
    <mergeCell ref="D276:E276"/>
    <mergeCell ref="A277:B277"/>
    <mergeCell ref="D277:E277"/>
    <mergeCell ref="A274:B274"/>
    <mergeCell ref="D274:E274"/>
    <mergeCell ref="A275:B275"/>
    <mergeCell ref="D275:E275"/>
    <mergeCell ref="A272:B272"/>
    <mergeCell ref="D272:E272"/>
    <mergeCell ref="A273:B273"/>
    <mergeCell ref="D273:E273"/>
    <mergeCell ref="A290:B290"/>
    <mergeCell ref="D290:E290"/>
    <mergeCell ref="A291:B291"/>
    <mergeCell ref="D291:E291"/>
    <mergeCell ref="A288:B288"/>
    <mergeCell ref="D288:E288"/>
    <mergeCell ref="A289:B289"/>
    <mergeCell ref="D289:E289"/>
    <mergeCell ref="A286:B286"/>
    <mergeCell ref="D286:E286"/>
    <mergeCell ref="A287:B287"/>
    <mergeCell ref="D287:E287"/>
    <mergeCell ref="A284:B284"/>
    <mergeCell ref="D284:E284"/>
    <mergeCell ref="A285:B285"/>
    <mergeCell ref="D285:E285"/>
    <mergeCell ref="A282:B282"/>
    <mergeCell ref="D282:E282"/>
    <mergeCell ref="A283:B283"/>
    <mergeCell ref="D283:E283"/>
    <mergeCell ref="A300:B300"/>
    <mergeCell ref="D300:E300"/>
    <mergeCell ref="A298:B298"/>
    <mergeCell ref="D298:E298"/>
    <mergeCell ref="A299:B299"/>
    <mergeCell ref="D299:E299"/>
    <mergeCell ref="A296:B296"/>
    <mergeCell ref="D296:E296"/>
    <mergeCell ref="A297:B297"/>
    <mergeCell ref="D297:E297"/>
    <mergeCell ref="A294:B294"/>
    <mergeCell ref="D294:E294"/>
    <mergeCell ref="A295:B295"/>
    <mergeCell ref="D295:E295"/>
    <mergeCell ref="A292:B292"/>
    <mergeCell ref="D292:E292"/>
    <mergeCell ref="A293:B293"/>
    <mergeCell ref="D293:E293"/>
    <mergeCell ref="A309:B309"/>
    <mergeCell ref="D309:E309"/>
    <mergeCell ref="A310:B310"/>
    <mergeCell ref="D310:E310"/>
    <mergeCell ref="A307:B307"/>
    <mergeCell ref="D307:E307"/>
    <mergeCell ref="A308:B308"/>
    <mergeCell ref="D308:E308"/>
    <mergeCell ref="A305:B305"/>
    <mergeCell ref="D305:E305"/>
    <mergeCell ref="A306:B306"/>
    <mergeCell ref="D306:E306"/>
    <mergeCell ref="A303:B303"/>
    <mergeCell ref="D303:E303"/>
    <mergeCell ref="A304:B304"/>
    <mergeCell ref="D304:E304"/>
    <mergeCell ref="A301:B301"/>
    <mergeCell ref="D301:E301"/>
    <mergeCell ref="A302:B302"/>
    <mergeCell ref="D302:E302"/>
    <mergeCell ref="A319:B319"/>
    <mergeCell ref="D319:E319"/>
    <mergeCell ref="A320:B320"/>
    <mergeCell ref="D320:E320"/>
    <mergeCell ref="A317:B317"/>
    <mergeCell ref="D317:E317"/>
    <mergeCell ref="A318:B318"/>
    <mergeCell ref="D318:E318"/>
    <mergeCell ref="A315:B315"/>
    <mergeCell ref="D315:E315"/>
    <mergeCell ref="A316:B316"/>
    <mergeCell ref="D316:E316"/>
    <mergeCell ref="A313:B313"/>
    <mergeCell ref="D313:E313"/>
    <mergeCell ref="A314:B314"/>
    <mergeCell ref="D314:E314"/>
    <mergeCell ref="A311:B311"/>
    <mergeCell ref="D311:E311"/>
    <mergeCell ref="A312:B312"/>
    <mergeCell ref="D312:E312"/>
    <mergeCell ref="A329:B329"/>
    <mergeCell ref="D329:E329"/>
    <mergeCell ref="A330:B330"/>
    <mergeCell ref="D330:E330"/>
    <mergeCell ref="A327:B327"/>
    <mergeCell ref="D327:E327"/>
    <mergeCell ref="A328:B328"/>
    <mergeCell ref="D328:E328"/>
    <mergeCell ref="A325:B325"/>
    <mergeCell ref="D325:E325"/>
    <mergeCell ref="A326:B326"/>
    <mergeCell ref="D326:E326"/>
    <mergeCell ref="A323:B323"/>
    <mergeCell ref="D323:E323"/>
    <mergeCell ref="A324:B324"/>
    <mergeCell ref="D324:E324"/>
    <mergeCell ref="A321:B321"/>
    <mergeCell ref="D321:E321"/>
    <mergeCell ref="A322:B322"/>
    <mergeCell ref="D322:E322"/>
    <mergeCell ref="A339:B339"/>
    <mergeCell ref="D339:E339"/>
    <mergeCell ref="A340:B340"/>
    <mergeCell ref="D340:E340"/>
    <mergeCell ref="A337:B337"/>
    <mergeCell ref="D337:E337"/>
    <mergeCell ref="A338:B338"/>
    <mergeCell ref="D338:E338"/>
    <mergeCell ref="A335:B335"/>
    <mergeCell ref="D335:E335"/>
    <mergeCell ref="A336:B336"/>
    <mergeCell ref="D336:E336"/>
    <mergeCell ref="A333:B333"/>
    <mergeCell ref="D333:E333"/>
    <mergeCell ref="A334:B334"/>
    <mergeCell ref="D334:E334"/>
    <mergeCell ref="A331:B331"/>
    <mergeCell ref="D331:E331"/>
    <mergeCell ref="A332:B332"/>
    <mergeCell ref="D332:E332"/>
    <mergeCell ref="A349:B349"/>
    <mergeCell ref="D349:E349"/>
    <mergeCell ref="A350:B350"/>
    <mergeCell ref="D350:E350"/>
    <mergeCell ref="A347:B347"/>
    <mergeCell ref="D347:E347"/>
    <mergeCell ref="A348:B348"/>
    <mergeCell ref="D348:E348"/>
    <mergeCell ref="A345:B345"/>
    <mergeCell ref="D345:E345"/>
    <mergeCell ref="A346:B346"/>
    <mergeCell ref="D346:E346"/>
    <mergeCell ref="A343:B343"/>
    <mergeCell ref="D343:E343"/>
    <mergeCell ref="A344:B344"/>
    <mergeCell ref="D344:E344"/>
    <mergeCell ref="A341:B341"/>
    <mergeCell ref="D341:E341"/>
    <mergeCell ref="A342:B342"/>
    <mergeCell ref="D342:E342"/>
    <mergeCell ref="A359:B359"/>
    <mergeCell ref="D359:E359"/>
    <mergeCell ref="A360:B360"/>
    <mergeCell ref="D360:E360"/>
    <mergeCell ref="A357:B357"/>
    <mergeCell ref="D357:E357"/>
    <mergeCell ref="A358:B358"/>
    <mergeCell ref="D358:E358"/>
    <mergeCell ref="A355:B355"/>
    <mergeCell ref="D355:E355"/>
    <mergeCell ref="A356:B356"/>
    <mergeCell ref="D356:E356"/>
    <mergeCell ref="A353:B353"/>
    <mergeCell ref="D353:E353"/>
    <mergeCell ref="A354:B354"/>
    <mergeCell ref="D354:E354"/>
    <mergeCell ref="A351:B351"/>
    <mergeCell ref="D351:E351"/>
    <mergeCell ref="A352:B352"/>
    <mergeCell ref="D352:E352"/>
    <mergeCell ref="A369:B369"/>
    <mergeCell ref="D369:E369"/>
    <mergeCell ref="A370:B370"/>
    <mergeCell ref="D370:E370"/>
    <mergeCell ref="A367:B367"/>
    <mergeCell ref="D367:E367"/>
    <mergeCell ref="A368:B368"/>
    <mergeCell ref="D368:E368"/>
    <mergeCell ref="A365:B365"/>
    <mergeCell ref="D365:E365"/>
    <mergeCell ref="A366:B366"/>
    <mergeCell ref="D366:E366"/>
    <mergeCell ref="A363:B363"/>
    <mergeCell ref="D363:E363"/>
    <mergeCell ref="A364:B364"/>
    <mergeCell ref="D364:E364"/>
    <mergeCell ref="A361:B361"/>
    <mergeCell ref="D361:E361"/>
    <mergeCell ref="A362:B362"/>
    <mergeCell ref="D362:E362"/>
    <mergeCell ref="A379:B379"/>
    <mergeCell ref="D379:E379"/>
    <mergeCell ref="A380:B380"/>
    <mergeCell ref="D380:E380"/>
    <mergeCell ref="A377:B377"/>
    <mergeCell ref="D377:E377"/>
    <mergeCell ref="A378:B378"/>
    <mergeCell ref="D378:E378"/>
    <mergeCell ref="A375:B375"/>
    <mergeCell ref="D375:E375"/>
    <mergeCell ref="A376:B376"/>
    <mergeCell ref="D376:E376"/>
    <mergeCell ref="A373:B373"/>
    <mergeCell ref="D373:E373"/>
    <mergeCell ref="A374:B374"/>
    <mergeCell ref="D374:E374"/>
    <mergeCell ref="A371:B371"/>
    <mergeCell ref="D371:E371"/>
    <mergeCell ref="A372:B372"/>
    <mergeCell ref="D372:E372"/>
    <mergeCell ref="A389:B389"/>
    <mergeCell ref="D389:E389"/>
    <mergeCell ref="A390:B390"/>
    <mergeCell ref="D390:E390"/>
    <mergeCell ref="A387:B387"/>
    <mergeCell ref="D387:E387"/>
    <mergeCell ref="A388:B388"/>
    <mergeCell ref="D388:E388"/>
    <mergeCell ref="A385:B385"/>
    <mergeCell ref="D385:E385"/>
    <mergeCell ref="A386:B386"/>
    <mergeCell ref="D386:E386"/>
    <mergeCell ref="A383:B383"/>
    <mergeCell ref="D383:E383"/>
    <mergeCell ref="A384:B384"/>
    <mergeCell ref="D384:E384"/>
    <mergeCell ref="A381:B381"/>
    <mergeCell ref="D381:E381"/>
    <mergeCell ref="A382:B382"/>
    <mergeCell ref="D382:E382"/>
    <mergeCell ref="A399:B399"/>
    <mergeCell ref="D399:E399"/>
    <mergeCell ref="A400:B400"/>
    <mergeCell ref="D400:E400"/>
    <mergeCell ref="A397:B397"/>
    <mergeCell ref="D397:E397"/>
    <mergeCell ref="A398:B398"/>
    <mergeCell ref="D398:E398"/>
    <mergeCell ref="A395:B395"/>
    <mergeCell ref="D395:E395"/>
    <mergeCell ref="A396:B396"/>
    <mergeCell ref="D396:E396"/>
    <mergeCell ref="A393:B393"/>
    <mergeCell ref="D393:E393"/>
    <mergeCell ref="A394:B394"/>
    <mergeCell ref="D394:E394"/>
    <mergeCell ref="A391:B391"/>
    <mergeCell ref="D391:E391"/>
    <mergeCell ref="A392:B392"/>
    <mergeCell ref="D392:E392"/>
    <mergeCell ref="A409:B409"/>
    <mergeCell ref="D409:E409"/>
    <mergeCell ref="A410:B410"/>
    <mergeCell ref="D410:E410"/>
    <mergeCell ref="A407:B407"/>
    <mergeCell ref="D407:E407"/>
    <mergeCell ref="A408:B408"/>
    <mergeCell ref="D408:E408"/>
    <mergeCell ref="A405:B405"/>
    <mergeCell ref="D405:E405"/>
    <mergeCell ref="A406:B406"/>
    <mergeCell ref="D406:E406"/>
    <mergeCell ref="A403:B403"/>
    <mergeCell ref="D403:E403"/>
    <mergeCell ref="A404:B404"/>
    <mergeCell ref="D404:E404"/>
    <mergeCell ref="A401:B401"/>
    <mergeCell ref="D401:E401"/>
    <mergeCell ref="A402:B402"/>
    <mergeCell ref="D402:E402"/>
    <mergeCell ref="A419:B419"/>
    <mergeCell ref="D419:E419"/>
    <mergeCell ref="A420:B420"/>
    <mergeCell ref="D420:E420"/>
    <mergeCell ref="A417:B417"/>
    <mergeCell ref="D417:E417"/>
    <mergeCell ref="A418:B418"/>
    <mergeCell ref="D418:E418"/>
    <mergeCell ref="A415:B415"/>
    <mergeCell ref="D415:E415"/>
    <mergeCell ref="A416:B416"/>
    <mergeCell ref="D416:E416"/>
    <mergeCell ref="A413:B413"/>
    <mergeCell ref="D413:E413"/>
    <mergeCell ref="A414:B414"/>
    <mergeCell ref="D414:E414"/>
    <mergeCell ref="A411:B411"/>
    <mergeCell ref="D411:E411"/>
    <mergeCell ref="A412:B412"/>
    <mergeCell ref="D412:E412"/>
    <mergeCell ref="A429:B429"/>
    <mergeCell ref="D429:E429"/>
    <mergeCell ref="A430:B430"/>
    <mergeCell ref="D430:E430"/>
    <mergeCell ref="A427:B427"/>
    <mergeCell ref="D427:E427"/>
    <mergeCell ref="A428:B428"/>
    <mergeCell ref="D428:E428"/>
    <mergeCell ref="A425:B425"/>
    <mergeCell ref="D425:E425"/>
    <mergeCell ref="A426:B426"/>
    <mergeCell ref="D426:E426"/>
    <mergeCell ref="A423:B423"/>
    <mergeCell ref="D423:E423"/>
    <mergeCell ref="A424:B424"/>
    <mergeCell ref="D424:E424"/>
    <mergeCell ref="A421:B421"/>
    <mergeCell ref="D421:E421"/>
    <mergeCell ref="A422:B422"/>
    <mergeCell ref="D422:E422"/>
    <mergeCell ref="A439:B439"/>
    <mergeCell ref="D439:E439"/>
    <mergeCell ref="A440:B440"/>
    <mergeCell ref="D440:E440"/>
    <mergeCell ref="A437:B437"/>
    <mergeCell ref="D437:E437"/>
    <mergeCell ref="A438:B438"/>
    <mergeCell ref="D438:E438"/>
    <mergeCell ref="A435:B435"/>
    <mergeCell ref="D435:E435"/>
    <mergeCell ref="A436:B436"/>
    <mergeCell ref="D436:E436"/>
    <mergeCell ref="A433:B433"/>
    <mergeCell ref="D433:E433"/>
    <mergeCell ref="A434:B434"/>
    <mergeCell ref="D434:E434"/>
    <mergeCell ref="A431:B431"/>
    <mergeCell ref="D431:E431"/>
    <mergeCell ref="A432:B432"/>
    <mergeCell ref="D432:E432"/>
    <mergeCell ref="A449:B449"/>
    <mergeCell ref="D449:E449"/>
    <mergeCell ref="A450:B450"/>
    <mergeCell ref="D450:E450"/>
    <mergeCell ref="A447:B447"/>
    <mergeCell ref="D447:E447"/>
    <mergeCell ref="A448:B448"/>
    <mergeCell ref="D448:E448"/>
    <mergeCell ref="A445:B445"/>
    <mergeCell ref="D445:E445"/>
    <mergeCell ref="A446:B446"/>
    <mergeCell ref="D446:E446"/>
    <mergeCell ref="A443:B443"/>
    <mergeCell ref="D443:E443"/>
    <mergeCell ref="A444:B444"/>
    <mergeCell ref="D444:E444"/>
    <mergeCell ref="A441:B441"/>
    <mergeCell ref="D441:E441"/>
    <mergeCell ref="A442:B442"/>
    <mergeCell ref="D442:E442"/>
    <mergeCell ref="A459:B459"/>
    <mergeCell ref="D459:E459"/>
    <mergeCell ref="A460:B460"/>
    <mergeCell ref="D460:E460"/>
    <mergeCell ref="A457:B457"/>
    <mergeCell ref="D457:E457"/>
    <mergeCell ref="A458:B458"/>
    <mergeCell ref="D458:E458"/>
    <mergeCell ref="A455:B455"/>
    <mergeCell ref="D455:E455"/>
    <mergeCell ref="A456:B456"/>
    <mergeCell ref="D456:E456"/>
    <mergeCell ref="A453:B453"/>
    <mergeCell ref="D453:E453"/>
    <mergeCell ref="A454:B454"/>
    <mergeCell ref="D454:E454"/>
    <mergeCell ref="A451:B451"/>
    <mergeCell ref="D451:E451"/>
    <mergeCell ref="A452:B452"/>
    <mergeCell ref="D452:E452"/>
    <mergeCell ref="A469:B469"/>
    <mergeCell ref="D469:E469"/>
    <mergeCell ref="A470:B470"/>
    <mergeCell ref="D470:E470"/>
    <mergeCell ref="A467:B467"/>
    <mergeCell ref="D467:E467"/>
    <mergeCell ref="A468:B468"/>
    <mergeCell ref="D468:E468"/>
    <mergeCell ref="A465:B465"/>
    <mergeCell ref="D465:E465"/>
    <mergeCell ref="A466:B466"/>
    <mergeCell ref="D466:E466"/>
    <mergeCell ref="A463:B463"/>
    <mergeCell ref="D463:E463"/>
    <mergeCell ref="A464:B464"/>
    <mergeCell ref="D464:E464"/>
    <mergeCell ref="A461:B461"/>
    <mergeCell ref="D461:E461"/>
    <mergeCell ref="A462:B462"/>
    <mergeCell ref="D462:E462"/>
    <mergeCell ref="A479:B479"/>
    <mergeCell ref="D479:E479"/>
    <mergeCell ref="A480:B480"/>
    <mergeCell ref="D480:E480"/>
    <mergeCell ref="A477:B477"/>
    <mergeCell ref="D477:E477"/>
    <mergeCell ref="A478:B478"/>
    <mergeCell ref="D478:E478"/>
    <mergeCell ref="A475:B475"/>
    <mergeCell ref="D475:E475"/>
    <mergeCell ref="A476:B476"/>
    <mergeCell ref="D476:E476"/>
    <mergeCell ref="A473:B473"/>
    <mergeCell ref="D473:E473"/>
    <mergeCell ref="A474:B474"/>
    <mergeCell ref="D474:E474"/>
    <mergeCell ref="A471:B471"/>
    <mergeCell ref="D471:E471"/>
    <mergeCell ref="A472:B472"/>
    <mergeCell ref="D472:E472"/>
    <mergeCell ref="A489:B489"/>
    <mergeCell ref="D489:E489"/>
    <mergeCell ref="A490:B490"/>
    <mergeCell ref="D490:E490"/>
    <mergeCell ref="A487:B487"/>
    <mergeCell ref="D487:E487"/>
    <mergeCell ref="A488:B488"/>
    <mergeCell ref="D488:E488"/>
    <mergeCell ref="A485:B485"/>
    <mergeCell ref="D485:E485"/>
    <mergeCell ref="A486:B486"/>
    <mergeCell ref="D486:E486"/>
    <mergeCell ref="A483:B483"/>
    <mergeCell ref="D483:E483"/>
    <mergeCell ref="A484:B484"/>
    <mergeCell ref="D484:E484"/>
    <mergeCell ref="A481:B481"/>
    <mergeCell ref="D481:E481"/>
    <mergeCell ref="A482:B482"/>
    <mergeCell ref="D482:E482"/>
    <mergeCell ref="A499:B499"/>
    <mergeCell ref="D499:E499"/>
    <mergeCell ref="A500:B500"/>
    <mergeCell ref="D500:E500"/>
    <mergeCell ref="A497:B497"/>
    <mergeCell ref="D497:E497"/>
    <mergeCell ref="A498:B498"/>
    <mergeCell ref="D498:E498"/>
    <mergeCell ref="A495:B495"/>
    <mergeCell ref="D495:E495"/>
    <mergeCell ref="A496:B496"/>
    <mergeCell ref="D496:E496"/>
    <mergeCell ref="A493:B493"/>
    <mergeCell ref="D493:E493"/>
    <mergeCell ref="A494:B494"/>
    <mergeCell ref="D494:E494"/>
    <mergeCell ref="A491:B491"/>
    <mergeCell ref="D491:E491"/>
    <mergeCell ref="A492:B492"/>
    <mergeCell ref="D492:E492"/>
    <mergeCell ref="A509:B509"/>
    <mergeCell ref="D509:E509"/>
    <mergeCell ref="A510:B510"/>
    <mergeCell ref="D510:E510"/>
    <mergeCell ref="A507:B507"/>
    <mergeCell ref="D507:E507"/>
    <mergeCell ref="A508:B508"/>
    <mergeCell ref="D508:E508"/>
    <mergeCell ref="A505:B505"/>
    <mergeCell ref="D505:E505"/>
    <mergeCell ref="A506:B506"/>
    <mergeCell ref="D506:E506"/>
    <mergeCell ref="A503:B503"/>
    <mergeCell ref="D503:E503"/>
    <mergeCell ref="A504:B504"/>
    <mergeCell ref="D504:E504"/>
    <mergeCell ref="A501:B501"/>
    <mergeCell ref="D501:E501"/>
    <mergeCell ref="A502:B502"/>
    <mergeCell ref="D502:E502"/>
    <mergeCell ref="A519:B519"/>
    <mergeCell ref="D519:E519"/>
    <mergeCell ref="A520:B520"/>
    <mergeCell ref="D520:E520"/>
    <mergeCell ref="A517:B517"/>
    <mergeCell ref="D517:E517"/>
    <mergeCell ref="A518:B518"/>
    <mergeCell ref="D518:E518"/>
    <mergeCell ref="A515:B515"/>
    <mergeCell ref="D515:E515"/>
    <mergeCell ref="A516:B516"/>
    <mergeCell ref="D516:E516"/>
    <mergeCell ref="A513:B513"/>
    <mergeCell ref="D513:E513"/>
    <mergeCell ref="A514:B514"/>
    <mergeCell ref="D514:E514"/>
    <mergeCell ref="A511:B511"/>
    <mergeCell ref="D511:E511"/>
    <mergeCell ref="A512:B512"/>
    <mergeCell ref="D512:E512"/>
    <mergeCell ref="A529:B529"/>
    <mergeCell ref="D529:E529"/>
    <mergeCell ref="A530:B530"/>
    <mergeCell ref="D530:E530"/>
    <mergeCell ref="A527:B527"/>
    <mergeCell ref="D527:E527"/>
    <mergeCell ref="A528:B528"/>
    <mergeCell ref="D528:E528"/>
    <mergeCell ref="A525:B525"/>
    <mergeCell ref="D525:E525"/>
    <mergeCell ref="A526:B526"/>
    <mergeCell ref="D526:E526"/>
    <mergeCell ref="A523:B523"/>
    <mergeCell ref="D523:E523"/>
    <mergeCell ref="A524:B524"/>
    <mergeCell ref="D524:E524"/>
    <mergeCell ref="A521:B521"/>
    <mergeCell ref="D521:E521"/>
    <mergeCell ref="A522:B522"/>
    <mergeCell ref="D522:E522"/>
    <mergeCell ref="A539:B539"/>
    <mergeCell ref="D539:E539"/>
    <mergeCell ref="A540:B540"/>
    <mergeCell ref="D540:E540"/>
    <mergeCell ref="A537:B537"/>
    <mergeCell ref="D537:E537"/>
    <mergeCell ref="A538:B538"/>
    <mergeCell ref="D538:E538"/>
    <mergeCell ref="A535:B535"/>
    <mergeCell ref="D535:E535"/>
    <mergeCell ref="A536:B536"/>
    <mergeCell ref="D536:E536"/>
    <mergeCell ref="A533:B533"/>
    <mergeCell ref="D533:E533"/>
    <mergeCell ref="A534:B534"/>
    <mergeCell ref="D534:E534"/>
    <mergeCell ref="A531:B531"/>
    <mergeCell ref="D531:E531"/>
    <mergeCell ref="A532:B532"/>
    <mergeCell ref="D532:E532"/>
    <mergeCell ref="A549:B549"/>
    <mergeCell ref="D549:E549"/>
    <mergeCell ref="A550:B550"/>
    <mergeCell ref="D550:E550"/>
    <mergeCell ref="A547:B547"/>
    <mergeCell ref="D547:E547"/>
    <mergeCell ref="A548:B548"/>
    <mergeCell ref="D548:E548"/>
    <mergeCell ref="A545:B545"/>
    <mergeCell ref="D545:E545"/>
    <mergeCell ref="A546:B546"/>
    <mergeCell ref="D546:E546"/>
    <mergeCell ref="A543:B543"/>
    <mergeCell ref="D543:E543"/>
    <mergeCell ref="A544:B544"/>
    <mergeCell ref="D544:E544"/>
    <mergeCell ref="A541:B541"/>
    <mergeCell ref="D541:E541"/>
    <mergeCell ref="A542:B542"/>
    <mergeCell ref="D542:E542"/>
    <mergeCell ref="A559:B559"/>
    <mergeCell ref="D559:E559"/>
    <mergeCell ref="A560:B560"/>
    <mergeCell ref="D560:E560"/>
    <mergeCell ref="A557:B557"/>
    <mergeCell ref="D557:E557"/>
    <mergeCell ref="A558:B558"/>
    <mergeCell ref="D558:E558"/>
    <mergeCell ref="A555:B555"/>
    <mergeCell ref="D555:E555"/>
    <mergeCell ref="A556:B556"/>
    <mergeCell ref="D556:E556"/>
    <mergeCell ref="A553:B553"/>
    <mergeCell ref="D553:E553"/>
    <mergeCell ref="A554:B554"/>
    <mergeCell ref="D554:E554"/>
    <mergeCell ref="A551:B551"/>
    <mergeCell ref="D551:E551"/>
    <mergeCell ref="A552:B552"/>
    <mergeCell ref="D552:E552"/>
    <mergeCell ref="A569:B569"/>
    <mergeCell ref="D569:E569"/>
    <mergeCell ref="A570:B570"/>
    <mergeCell ref="D570:E570"/>
    <mergeCell ref="A567:B567"/>
    <mergeCell ref="D567:E567"/>
    <mergeCell ref="A568:B568"/>
    <mergeCell ref="D568:E568"/>
    <mergeCell ref="A565:B565"/>
    <mergeCell ref="D565:E565"/>
    <mergeCell ref="A566:B566"/>
    <mergeCell ref="D566:E566"/>
    <mergeCell ref="A563:B563"/>
    <mergeCell ref="D563:E563"/>
    <mergeCell ref="A564:B564"/>
    <mergeCell ref="D564:E564"/>
    <mergeCell ref="A561:B561"/>
    <mergeCell ref="D561:E561"/>
    <mergeCell ref="A562:B562"/>
    <mergeCell ref="D562:E562"/>
    <mergeCell ref="D573:E573"/>
    <mergeCell ref="A574:B574"/>
    <mergeCell ref="D574:E574"/>
    <mergeCell ref="A571:B571"/>
    <mergeCell ref="D571:E571"/>
    <mergeCell ref="A572:B572"/>
    <mergeCell ref="D572:E572"/>
    <mergeCell ref="A583:B583"/>
    <mergeCell ref="D583:E583"/>
    <mergeCell ref="A584:B584"/>
    <mergeCell ref="D584:E584"/>
    <mergeCell ref="A581:B581"/>
    <mergeCell ref="D581:E581"/>
    <mergeCell ref="A582:B582"/>
    <mergeCell ref="D582:E582"/>
    <mergeCell ref="A579:B579"/>
    <mergeCell ref="D579:E579"/>
    <mergeCell ref="A580:B580"/>
    <mergeCell ref="A1:I1"/>
    <mergeCell ref="A2:I2"/>
    <mergeCell ref="D594:E594"/>
    <mergeCell ref="A593:B593"/>
    <mergeCell ref="D593:E593"/>
    <mergeCell ref="A594:B594"/>
    <mergeCell ref="A591:B591"/>
    <mergeCell ref="D591:E591"/>
    <mergeCell ref="A592:B592"/>
    <mergeCell ref="D592:E592"/>
    <mergeCell ref="A589:B589"/>
    <mergeCell ref="D589:E589"/>
    <mergeCell ref="A590:B590"/>
    <mergeCell ref="D590:E590"/>
    <mergeCell ref="A587:B587"/>
    <mergeCell ref="D587:E587"/>
    <mergeCell ref="A588:B588"/>
    <mergeCell ref="D588:E588"/>
    <mergeCell ref="A585:B585"/>
    <mergeCell ref="D585:E585"/>
    <mergeCell ref="A586:B586"/>
    <mergeCell ref="D586:E586"/>
    <mergeCell ref="D580:E580"/>
    <mergeCell ref="A577:B577"/>
    <mergeCell ref="D577:E577"/>
    <mergeCell ref="A578:B578"/>
    <mergeCell ref="D578:E578"/>
    <mergeCell ref="A575:B575"/>
    <mergeCell ref="D575:E575"/>
    <mergeCell ref="A576:B576"/>
    <mergeCell ref="D576:E576"/>
    <mergeCell ref="A573:B573"/>
  </mergeCells>
  <pageMargins left="0.7" right="0.7" top="0.75" bottom="0.75" header="0.3" footer="0.3"/>
  <pageSetup paperSize="9" scale="6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List2</vt:lpstr>
      <vt:lpstr>Sazetak</vt:lpstr>
      <vt:lpstr>Račun prihoda i rashoda - EK 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'Račun prihoda i rashoda - EK '!Ispis_naslova</vt:lpstr>
      <vt:lpstr>Sazetak!Ispis_naslova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2026-02-20T11:55:20Z</cp:lastPrinted>
  <dcterms:created xsi:type="dcterms:W3CDTF">2022-08-12T12:51:27Z</dcterms:created>
  <dcterms:modified xsi:type="dcterms:W3CDTF">2026-02-20T11:59:57Z</dcterms:modified>
</cp:coreProperties>
</file>